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X:\Kaalumine\Pakkumised\EP\EP 2025\EP 28.11.2025-HP\"/>
    </mc:Choice>
  </mc:AlternateContent>
  <xr:revisionPtr revIDLastSave="0" documentId="13_ncr:1_{1794E2B8-7FD7-4E84-A88E-A1107CC7BB3C}" xr6:coauthVersionLast="47" xr6:coauthVersionMax="47" xr10:uidLastSave="{00000000-0000-0000-0000-000000000000}"/>
  <bookViews>
    <workbookView xWindow="-38520" yWindow="-5445" windowWidth="38640" windowHeight="21120" tabRatio="693" xr2:uid="{00000000-000D-0000-FFFF-FFFF00000000}"/>
  </bookViews>
  <sheets>
    <sheet name="pakkumuse vorm" sheetId="1" r:id="rId1"/>
    <sheet name="Asukoht" sheetId="4" r:id="rId2"/>
    <sheet name="Hakkpuidu mõõteraport" sheetId="5" r:id="rId3"/>
  </sheets>
  <externalReferences>
    <externalReference r:id="rId4"/>
    <externalReference r:id="rId5"/>
  </externalReferences>
  <definedNames>
    <definedName name="_xlnm._FilterDatabase" localSheetId="0" hidden="1">'pakkumuse vorm'!$A$10:$J$14</definedName>
    <definedName name="Mahukonstant">[1]Batch!$AB$3</definedName>
    <definedName name="Männipalk">#REF!</definedName>
    <definedName name="_xlnm.Print_Titles" localSheetId="0">'pakkumuse vorm'!$10:$10</definedName>
    <definedName name="sort">[2]pakkumine!$C$223:$C$229</definedName>
    <definedName name="Z_2169D3B4_80E8_49E0_B65A_90BEFD5CD810_.wvu.FilterData" localSheetId="0" hidden="1">'pakkumuse vorm'!$A$10:$J$12</definedName>
  </definedNames>
  <calcPr calcId="191029"/>
  <customWorkbookViews>
    <customWorkbookView name="Marte - Personal View" guid="{2169D3B4-80E8-49E0-B65A-90BEFD5CD810}" mergeInterval="0" personalView="1" maximized="1" windowWidth="1436" windowHeight="709" tabRatio="69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 l="1"/>
  <c r="Q25" i="5" l="1"/>
  <c r="K25" i="5"/>
  <c r="L25" i="5" s="1"/>
  <c r="N25" i="5" s="1"/>
  <c r="J25" i="5"/>
  <c r="H25" i="5"/>
  <c r="P25" i="5" s="1"/>
  <c r="Q24" i="5"/>
  <c r="K24" i="5"/>
  <c r="L24" i="5" s="1"/>
  <c r="J24" i="5"/>
  <c r="H24" i="5"/>
  <c r="P24" i="5" s="1"/>
  <c r="Q23" i="5"/>
  <c r="P23" i="5"/>
  <c r="K23" i="5"/>
  <c r="L23" i="5" s="1"/>
  <c r="N23" i="5" s="1"/>
  <c r="J23" i="5"/>
  <c r="H23" i="5"/>
  <c r="Q22" i="5"/>
  <c r="L22" i="5"/>
  <c r="N22" i="5" s="1"/>
  <c r="K22" i="5"/>
  <c r="J22" i="5"/>
  <c r="M22" i="5" s="1"/>
  <c r="H22" i="5"/>
  <c r="P22" i="5" s="1"/>
  <c r="Q21" i="5"/>
  <c r="K21" i="5"/>
  <c r="L21" i="5" s="1"/>
  <c r="J21" i="5"/>
  <c r="H21" i="5"/>
  <c r="P21" i="5" s="1"/>
  <c r="Q20" i="5"/>
  <c r="K20" i="5"/>
  <c r="L20" i="5" s="1"/>
  <c r="J20" i="5"/>
  <c r="H20" i="5"/>
  <c r="P20" i="5" s="1"/>
  <c r="Q19" i="5"/>
  <c r="L19" i="5"/>
  <c r="N19" i="5" s="1"/>
  <c r="K19" i="5"/>
  <c r="J19" i="5"/>
  <c r="H19" i="5"/>
  <c r="O19" i="5" s="1"/>
  <c r="Q18" i="5"/>
  <c r="K18" i="5"/>
  <c r="L18" i="5" s="1"/>
  <c r="N18" i="5" s="1"/>
  <c r="J18" i="5"/>
  <c r="H18" i="5"/>
  <c r="P18" i="5" s="1"/>
  <c r="Q17" i="5"/>
  <c r="K17" i="5"/>
  <c r="L17" i="5" s="1"/>
  <c r="N17" i="5" s="1"/>
  <c r="J17" i="5"/>
  <c r="M17" i="5" s="1"/>
  <c r="H17" i="5"/>
  <c r="P17" i="5" s="1"/>
  <c r="Q16" i="5"/>
  <c r="K16" i="5"/>
  <c r="L16" i="5" s="1"/>
  <c r="J16" i="5"/>
  <c r="H16" i="5"/>
  <c r="P16" i="5" s="1"/>
  <c r="Q15" i="5"/>
  <c r="K15" i="5"/>
  <c r="L15" i="5" s="1"/>
  <c r="N15" i="5" s="1"/>
  <c r="J15" i="5"/>
  <c r="H15" i="5"/>
  <c r="Q14" i="5"/>
  <c r="K14" i="5"/>
  <c r="L14" i="5" s="1"/>
  <c r="N14" i="5" s="1"/>
  <c r="J14" i="5"/>
  <c r="M14" i="5" s="1"/>
  <c r="H14" i="5"/>
  <c r="P14" i="5" s="1"/>
  <c r="Q13" i="5"/>
  <c r="K13" i="5"/>
  <c r="L13" i="5" s="1"/>
  <c r="N13" i="5" s="1"/>
  <c r="J13" i="5"/>
  <c r="H13" i="5"/>
  <c r="P13" i="5" s="1"/>
  <c r="Q12" i="5"/>
  <c r="P12" i="5"/>
  <c r="K12" i="5"/>
  <c r="L12" i="5" s="1"/>
  <c r="J12" i="5"/>
  <c r="H12" i="5"/>
  <c r="Q11" i="5"/>
  <c r="P11" i="5"/>
  <c r="K11" i="5"/>
  <c r="L11" i="5" s="1"/>
  <c r="J11" i="5"/>
  <c r="H11" i="5"/>
  <c r="Q10" i="5"/>
  <c r="K10" i="5"/>
  <c r="L10" i="5" s="1"/>
  <c r="N10" i="5" s="1"/>
  <c r="J10" i="5"/>
  <c r="M10" i="5" s="1"/>
  <c r="H10" i="5"/>
  <c r="P10" i="5" s="1"/>
  <c r="Q9" i="5"/>
  <c r="K9" i="5"/>
  <c r="L9" i="5" s="1"/>
  <c r="N9" i="5" s="1"/>
  <c r="J9" i="5"/>
  <c r="M9" i="5" s="1"/>
  <c r="H9" i="5"/>
  <c r="P9" i="5" s="1"/>
  <c r="Q8" i="5"/>
  <c r="K8" i="5"/>
  <c r="L8" i="5" s="1"/>
  <c r="J8" i="5"/>
  <c r="J3" i="5" s="1"/>
  <c r="H8" i="5"/>
  <c r="P8" i="5" s="1"/>
  <c r="Q7" i="5"/>
  <c r="K7" i="5"/>
  <c r="L7" i="5" s="1"/>
  <c r="J7" i="5"/>
  <c r="H7" i="5"/>
  <c r="Q6" i="5"/>
  <c r="Q3" i="5" s="1"/>
  <c r="G3" i="5" s="1"/>
  <c r="K6" i="5"/>
  <c r="L6" i="5" s="1"/>
  <c r="M6" i="5" s="1"/>
  <c r="J6" i="5"/>
  <c r="H6" i="5"/>
  <c r="P6" i="5" s="1"/>
  <c r="Q5" i="5"/>
  <c r="K5" i="5"/>
  <c r="L5" i="5" s="1"/>
  <c r="J5" i="5"/>
  <c r="H5" i="5"/>
  <c r="P5" i="5" s="1"/>
  <c r="F3" i="5"/>
  <c r="E3" i="5"/>
  <c r="N11" i="5" l="1"/>
  <c r="O11" i="5"/>
  <c r="O21" i="5"/>
  <c r="N21" i="5"/>
  <c r="O15" i="5"/>
  <c r="M24" i="5"/>
  <c r="M13" i="5"/>
  <c r="O7" i="5"/>
  <c r="P15" i="5"/>
  <c r="O23" i="5"/>
  <c r="P7" i="5"/>
  <c r="M11" i="5"/>
  <c r="O13" i="5"/>
  <c r="M18" i="5"/>
  <c r="P19" i="5"/>
  <c r="M21" i="5"/>
  <c r="N20" i="5"/>
  <c r="M20" i="5"/>
  <c r="O20" i="5"/>
  <c r="N7" i="5"/>
  <c r="M7" i="5"/>
  <c r="D3" i="5"/>
  <c r="I3" i="5"/>
  <c r="O24" i="5"/>
  <c r="N24" i="5"/>
  <c r="N12" i="5"/>
  <c r="M12" i="5"/>
  <c r="O12" i="5"/>
  <c r="M16" i="5"/>
  <c r="M25" i="5"/>
  <c r="O8" i="5"/>
  <c r="N8" i="5"/>
  <c r="O5" i="5"/>
  <c r="L3" i="5"/>
  <c r="M3" i="5" s="1"/>
  <c r="N5" i="5"/>
  <c r="M5" i="5"/>
  <c r="O16" i="5"/>
  <c r="N16" i="5"/>
  <c r="O10" i="5"/>
  <c r="M15" i="5"/>
  <c r="M23" i="5"/>
  <c r="O6" i="5"/>
  <c r="M8" i="5"/>
  <c r="O14" i="5"/>
  <c r="O22" i="5"/>
  <c r="H3" i="5"/>
  <c r="N6" i="5"/>
  <c r="O9" i="5"/>
  <c r="O17" i="5"/>
  <c r="M19" i="5"/>
  <c r="O25" i="5"/>
  <c r="O18" i="5"/>
  <c r="E2" i="4"/>
  <c r="P3" i="5" l="1"/>
  <c r="O3" i="5"/>
  <c r="N3" i="5"/>
</calcChain>
</file>

<file path=xl/sharedStrings.xml><?xml version="1.0" encoding="utf-8"?>
<sst xmlns="http://schemas.openxmlformats.org/spreadsheetml/2006/main" count="64" uniqueCount="61">
  <si>
    <t>Aadress</t>
  </si>
  <si>
    <t>Kuupäev</t>
  </si>
  <si>
    <t>Pakkuja nimi</t>
  </si>
  <si>
    <t>Registrikood</t>
  </si>
  <si>
    <t>Kvaliteet</t>
  </si>
  <si>
    <t>Tarneaeg</t>
  </si>
  <si>
    <t>Telefon ja e-posti aadress</t>
  </si>
  <si>
    <t>Müügi-objekti nr</t>
  </si>
  <si>
    <t xml:space="preserve">Asukoht </t>
  </si>
  <si>
    <t>RMK HAKKPUIDU KIRJALIKU ENAMPAKKUMISE PAKKUMUSE VORM</t>
  </si>
  <si>
    <t>Müügiobjekti nimetus</t>
  </si>
  <si>
    <t>Autokonteineris hakkpuidu mõõtmise raportite koond</t>
  </si>
  <si>
    <t>Raporti E-posti aadress:</t>
  </si>
  <si>
    <t>Ligikaudne kogus m³ (tihe kuupmeeter e. tihumeeter)</t>
  </si>
  <si>
    <t>Olen tutvunud pakkumise tingimustega,  müügiobjekti kvaliteediga ning nõustun ostma müügiobjekti pakkumisel kehtestatud tingimustel, sealhulgas esitama enne lepingu sõlmimist krediidiasutuse garantiikiri või tasuma RMK kontole tagatisraha summas, mis vastab lepingu maksetähtajale vastava arvestusliku koguse maksumusele koos käibemaksuga, millele on lisatud 0,5 kordne ühe kuu hakkpuidu koguse maksumus koos käibemaksuga  või tasuma ettemaksu.</t>
  </si>
  <si>
    <t>Pakkuja poolt osta soovitav hakkpuidu kogus, tarnekoht ja hinnapakkumine eurodes müügiühiku kohta ilma käibemaksuta, pakkumise vormil toodud kvaliteeditingimustest ja mõõtmise nõuetest lähtudes.</t>
  </si>
  <si>
    <t>Metsandik</t>
  </si>
  <si>
    <t>aktid.edela@rmk.ee; aktid.kagu@rmk.ee; aktid.kirde@rmk.ee; erkki.etverk@rmk.ee</t>
  </si>
  <si>
    <t>Hakkpuidu müügileping nr 3-3.6.3/…………</t>
  </si>
  <si>
    <t>kuupäev</t>
  </si>
  <si>
    <t>kellaaeg</t>
  </si>
  <si>
    <t>tooraine</t>
  </si>
  <si>
    <t>veoseleht</t>
  </si>
  <si>
    <t>kaal (kg)</t>
  </si>
  <si>
    <t>pm3</t>
  </si>
  <si>
    <t>niiskus%</t>
  </si>
  <si>
    <t>MWh</t>
  </si>
  <si>
    <r>
      <t>€</t>
    </r>
    <r>
      <rPr>
        <b/>
        <sz val="11"/>
        <rFont val="Arial"/>
        <family val="2"/>
      </rPr>
      <t>/….</t>
    </r>
  </si>
  <si>
    <t>KOKKU €</t>
  </si>
  <si>
    <t>koef</t>
  </si>
  <si>
    <t>m3</t>
  </si>
  <si>
    <r>
      <t>€</t>
    </r>
    <r>
      <rPr>
        <b/>
        <sz val="11"/>
        <rFont val="Arial"/>
        <family val="2"/>
      </rPr>
      <t>/m3</t>
    </r>
  </si>
  <si>
    <t>kg/m3</t>
  </si>
  <si>
    <t>MWh/m3</t>
  </si>
  <si>
    <t>kWh/kg</t>
  </si>
  <si>
    <t>niiskus (kg)</t>
  </si>
  <si>
    <t>Pakutav hind hakkpuidu tarnekohas käibemaksuta EUR/ müügiühikus: pm3 (puistekuupmeeter), MWh (MWh primaarenergiana) **</t>
  </si>
  <si>
    <t>Regioon</t>
  </si>
  <si>
    <t>KOKKU</t>
  </si>
  <si>
    <t>Pakkuja esindaja nimi ja  allkiri __________________________________________________________________</t>
  </si>
  <si>
    <t xml:space="preserve">Hakkpuit on valmistatud raidmetest, laasitud tüvedest ja/või laasimata tüvedest hakkimise teel. Hakkpuidu kvaliteet vastab RMK kvaliteeditingimustele, mis on sätestatud järgnevalt:
Hakkpuit ei tohi sisaldada võõrkehi ega lisandeid (kivid, plastik, kumm, kemikaalid, lakid, värvid, immutusained, asfalt, metall, raievärsked kuivamata okkad ja lehed e. rohelise osise olemasolu  jne). Hakkpuidus on lubatud vähesel määral tolmu, liiva ja mulla sisaldus ning kuivanud okkad ja lehed tingimusel et hakkpuidu tuhasus ei ületa autokoormas 5% ja kalendrikuu keskmine ei ületa 3%  kuivaine mahukaalust (standard CEN/TS14775). Võõrkehadeks ei loeta hakkpuidu tooraine kvaliteedi tagamiseks ja säilitamiseks toodetud kattepaberi osasid, mis vastavad hakkpuidu fraktsiooni lubatud mõõtudele. Hakkpuidu suhteline niiskus peab jääma vahemikku: autokoormas 15…60 % ;  kalendrikuus tarnitud hakkpuidu kaalutud keskmine niiskus peab olema vahemikus 30% kuni 56 %.
Hakkpuidu fraktsiooni mõõdud (pikkus + laius + paksus) ja protsentuaalne maht tarnitud kogusest sätestatakse järgnevalt.         
Kütuse üksikutest tükkidest üheksakümmend seitse protsenti (97%) peab olema väiksem kui 120 mm (paksus + laius + pikkus). Kolm protsenti (3%) kütusest võib olla suurem kui 120 mm, kuid peab olema väiksem kui 300 mm (paksus + laius + pikkus, kusjuures ainult üks külg võib ületada 50 mm). Tarnitud kütuses on lubatud peenikese osise maksimaalne osakaal vastavalt standardile EN ISO 17225-1 F30 (alla 30% suurusega &lt; 3,15mm).
</t>
  </si>
  <si>
    <t>Müügiobjekt</t>
  </si>
  <si>
    <t>Alghind hakkpuidu tarnekohas tarnetingimusel DPU      (EUR/ müügiühikus) *</t>
  </si>
  <si>
    <t>Edela</t>
  </si>
  <si>
    <t>Hakkpuit</t>
  </si>
  <si>
    <t>Pakutav tagatis (krediidiasutuse garantiikiri või tagatisraha) ja ettepanek maksetähtaja kohta või tasutav ettemaks</t>
  </si>
  <si>
    <t>Pakkuja ostusoov ehk kogus soovitud müügiühikus.</t>
  </si>
  <si>
    <t>Hakkpuidu tarnekoht (Ostja lao asukoha aadress, ainult EV territooriumil)</t>
  </si>
  <si>
    <t>Kihelkonna</t>
  </si>
  <si>
    <t>Kogus (mᶾ)</t>
  </si>
  <si>
    <t>Ostja võtab teadmiseks, et hakkpuitu müüakse FSC ja/või PEFC sertifitseerituna, kuid see võib sisaldada ka sertifitseerimata hakkpuitu ning müügiobjekt on tervik ja serdi alusel eraldi müümisele ei kuulu. Pakkuja pakkumus loetakse esitatuks FSC ja/või PEFC serditud ja serdita hakkpuidule.</t>
  </si>
  <si>
    <t>Kärdla</t>
  </si>
  <si>
    <t>Putkaste</t>
  </si>
  <si>
    <t xml:space="preserve">**) Erinevates ühikutes esitatud pakkumised ostumahu selgitamiseks ja ühikuhindade võrdlemiseks teisendab müüja tihedaks kuupmeetriks ehk tihumeetriks (m3) järgmise suhtega: 1 m3 = 2,78 pm3, 1 m3 = 2,22 MWh. </t>
  </si>
  <si>
    <t>Kuressaare</t>
  </si>
  <si>
    <t>Alghind Hiiumaa , Saaremaa, Muhumaa         41,7 EUR/ m3                        15,00 EUR/ pm3                       18,78 EUR/ MWh</t>
  </si>
  <si>
    <t>Kirjalike pakkumuste esitamise tähtaeg on 28.11.2025. a kell 10:00 e-posti aadressile puiduturustus@rmk.ee või aadressile RMK, Rõõmu tee 7, 50705 Tartu</t>
  </si>
  <si>
    <t>Edela regioon (Hiiumaa ja Saaremaa)</t>
  </si>
  <si>
    <t>2.12.2025 kuni 28.02.2026</t>
  </si>
  <si>
    <t>*) Ostja võib esitada ostusoovi järgmistes ühikutes:  m3 (tihumeeter), pm3 ( puistekuupmeeter), energiaühikus MWh ( primaarenergia arvestuses) ning näidates ühiku ostusoovis. Pakkumise minimaalne kogus  on 300 m3 või 835 pm3 või 670 MWh. Miinimumkogust peab olema võimalik tarnida ja ostjale üle anda ühe tööpäeva jooksul.</t>
  </si>
  <si>
    <t>Alghind manner Edela regioon (Pärnumaa ja Läänemaa)                          46,62 EUR/ m3                        16,79 EUR/ pm3                       21,00 EUR/ 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</si>
</sst>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 _k_r_-;\-* #,##0.00\ _k_r_-;_-* &quot;-&quot;??\ _k_r_-;_-@_-"/>
    <numFmt numFmtId="165" formatCode="#,##0.000000000"/>
  </numFmts>
  <fonts count="27" x14ac:knownFonts="1">
    <font>
      <sz val="10"/>
      <name val="Arial"/>
      <charset val="186"/>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charset val="186"/>
    </font>
    <font>
      <sz val="12"/>
      <name val="Times New Roman"/>
      <family val="1"/>
      <charset val="186"/>
    </font>
    <font>
      <b/>
      <sz val="12"/>
      <name val="Times New Roman"/>
      <family val="1"/>
      <charset val="186"/>
    </font>
    <font>
      <sz val="11"/>
      <name val="Times New Roman"/>
      <family val="1"/>
      <charset val="186"/>
    </font>
    <font>
      <b/>
      <sz val="10"/>
      <name val="Arial"/>
      <family val="2"/>
      <charset val="186"/>
    </font>
    <font>
      <sz val="10"/>
      <name val="Arial"/>
      <family val="2"/>
      <charset val="186"/>
    </font>
    <font>
      <sz val="10"/>
      <name val="Arial"/>
      <family val="2"/>
      <charset val="186"/>
    </font>
    <font>
      <sz val="11"/>
      <color theme="1"/>
      <name val="Calibri"/>
      <family val="2"/>
      <charset val="186"/>
      <scheme val="minor"/>
    </font>
    <font>
      <sz val="10"/>
      <name val="Arial"/>
      <family val="2"/>
      <charset val="186"/>
    </font>
    <font>
      <sz val="11"/>
      <color theme="1"/>
      <name val="Calibri"/>
      <family val="2"/>
      <scheme val="minor"/>
    </font>
    <font>
      <u/>
      <sz val="10"/>
      <color theme="10"/>
      <name val="Arial"/>
      <family val="2"/>
      <charset val="186"/>
    </font>
    <font>
      <b/>
      <sz val="14"/>
      <name val="Arial"/>
      <family val="2"/>
    </font>
    <font>
      <b/>
      <sz val="14"/>
      <color indexed="10"/>
      <name val="Arial"/>
      <family val="2"/>
    </font>
    <font>
      <b/>
      <sz val="14"/>
      <color rgb="FFFF0000"/>
      <name val="Arial"/>
      <family val="2"/>
    </font>
    <font>
      <b/>
      <sz val="11"/>
      <name val="Arial"/>
      <family val="2"/>
    </font>
    <font>
      <b/>
      <sz val="12"/>
      <color rgb="FFFF0000"/>
      <name val="Arial"/>
      <family val="2"/>
    </font>
    <font>
      <b/>
      <sz val="11"/>
      <name val="Arial"/>
      <charset val="186"/>
    </font>
    <font>
      <sz val="8"/>
      <color indexed="8"/>
      <name val="Verdana"/>
      <family val="2"/>
    </font>
    <font>
      <b/>
      <sz val="12"/>
      <color rgb="FFFF0000"/>
      <name val="Verdana"/>
      <family val="2"/>
    </font>
    <font>
      <b/>
      <sz val="14"/>
      <color indexed="10"/>
      <name val="Times New Roman"/>
      <family val="1"/>
      <charset val="186"/>
    </font>
    <font>
      <sz val="14"/>
      <name val="Times New Roman"/>
      <family val="1"/>
      <charset val="186"/>
    </font>
    <font>
      <b/>
      <i/>
      <sz val="12"/>
      <name val="Times New Roman"/>
      <family val="1"/>
      <charset val="186"/>
    </font>
  </fonts>
  <fills count="9">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92D050"/>
        <bgColor indexed="64"/>
      </patternFill>
    </fill>
  </fills>
  <borders count="8">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s>
  <cellStyleXfs count="37">
    <xf numFmtId="0" fontId="0" fillId="0" borderId="0"/>
    <xf numFmtId="0" fontId="10" fillId="0" borderId="0"/>
    <xf numFmtId="0" fontId="10" fillId="0" borderId="0"/>
    <xf numFmtId="164" fontId="10" fillId="0" borderId="0" applyFont="0" applyFill="0" applyBorder="0" applyAlignment="0" applyProtection="0"/>
    <xf numFmtId="0" fontId="10" fillId="0" borderId="0"/>
    <xf numFmtId="0" fontId="10" fillId="0" borderId="0"/>
    <xf numFmtId="0" fontId="10" fillId="0" borderId="0"/>
    <xf numFmtId="0" fontId="12" fillId="0" borderId="0"/>
    <xf numFmtId="9" fontId="10" fillId="0" borderId="0" applyFont="0" applyFill="0" applyBorder="0" applyAlignment="0" applyProtection="0"/>
    <xf numFmtId="9" fontId="10" fillId="0" borderId="0" applyFont="0" applyFill="0" applyBorder="0" applyAlignment="0" applyProtection="0"/>
    <xf numFmtId="9" fontId="11" fillId="0" borderId="0" applyFont="0" applyFill="0" applyBorder="0" applyAlignment="0" applyProtection="0"/>
    <xf numFmtId="0" fontId="14" fillId="0" borderId="0"/>
    <xf numFmtId="0" fontId="13" fillId="0" borderId="0"/>
    <xf numFmtId="0" fontId="5" fillId="0" borderId="0"/>
    <xf numFmtId="164" fontId="13" fillId="0" borderId="0" applyFont="0" applyFill="0" applyBorder="0" applyAlignment="0" applyProtection="0"/>
    <xf numFmtId="164" fontId="5" fillId="0" borderId="0" applyFont="0" applyFill="0" applyBorder="0" applyAlignment="0" applyProtection="0"/>
    <xf numFmtId="0" fontId="4" fillId="0" borderId="0"/>
    <xf numFmtId="0" fontId="5" fillId="0" borderId="0"/>
    <xf numFmtId="0" fontId="14" fillId="0" borderId="0"/>
    <xf numFmtId="9" fontId="13" fillId="0" borderId="0" applyFont="0" applyFill="0" applyBorder="0" applyAlignment="0" applyProtection="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3" fillId="0" borderId="0"/>
    <xf numFmtId="9" fontId="5" fillId="0" borderId="0" applyFont="0" applyFill="0" applyBorder="0" applyAlignment="0" applyProtection="0"/>
    <xf numFmtId="9" fontId="5" fillId="0" borderId="0" applyFont="0" applyFill="0" applyBorder="0" applyAlignment="0" applyProtection="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0" fontId="2" fillId="0" borderId="0"/>
    <xf numFmtId="0" fontId="15" fillId="0" borderId="0" applyNumberFormat="0" applyFill="0" applyBorder="0" applyAlignment="0" applyProtection="0">
      <alignment vertical="top"/>
      <protection locked="0"/>
    </xf>
    <xf numFmtId="9" fontId="2" fillId="0" borderId="0" applyFont="0" applyFill="0" applyBorder="0" applyAlignment="0" applyProtection="0"/>
    <xf numFmtId="0" fontId="15" fillId="0" borderId="0" applyNumberFormat="0" applyFill="0" applyBorder="0" applyAlignment="0" applyProtection="0"/>
    <xf numFmtId="0" fontId="1" fillId="0" borderId="0"/>
  </cellStyleXfs>
  <cellXfs count="85">
    <xf numFmtId="0" fontId="0" fillId="0" borderId="0" xfId="0"/>
    <xf numFmtId="0" fontId="6" fillId="2" borderId="0" xfId="0" applyFont="1" applyFill="1"/>
    <xf numFmtId="0" fontId="6" fillId="0" borderId="0" xfId="0" applyFont="1"/>
    <xf numFmtId="0" fontId="7" fillId="2" borderId="0" xfId="0" applyFont="1" applyFill="1"/>
    <xf numFmtId="0" fontId="7" fillId="0" borderId="4" xfId="0" applyFont="1" applyBorder="1" applyAlignment="1">
      <alignment horizontal="center" vertical="top" wrapText="1"/>
    </xf>
    <xf numFmtId="0" fontId="6" fillId="0" borderId="4" xfId="0" applyFont="1" applyBorder="1" applyAlignment="1">
      <alignment horizontal="center" vertical="center" wrapText="1"/>
    </xf>
    <xf numFmtId="0" fontId="0" fillId="0" borderId="4" xfId="0" applyBorder="1"/>
    <xf numFmtId="0" fontId="8" fillId="0" borderId="0" xfId="0" applyFont="1"/>
    <xf numFmtId="14" fontId="8" fillId="0" borderId="0" xfId="0" applyNumberFormat="1" applyFont="1"/>
    <xf numFmtId="0" fontId="16" fillId="0" borderId="4" xfId="0" applyFont="1" applyBorder="1"/>
    <xf numFmtId="3" fontId="16" fillId="0" borderId="4" xfId="0" applyNumberFormat="1" applyFont="1" applyBorder="1"/>
    <xf numFmtId="4" fontId="17" fillId="3" borderId="4" xfId="0" applyNumberFormat="1" applyFont="1" applyFill="1" applyBorder="1" applyAlignment="1">
      <alignment horizontal="center"/>
    </xf>
    <xf numFmtId="3" fontId="18" fillId="5" borderId="4" xfId="0" applyNumberFormat="1" applyFont="1" applyFill="1" applyBorder="1"/>
    <xf numFmtId="2" fontId="16" fillId="0" borderId="4" xfId="0" applyNumberFormat="1" applyFont="1" applyBorder="1"/>
    <xf numFmtId="0" fontId="16" fillId="6" borderId="4" xfId="0" applyFont="1" applyFill="1" applyBorder="1"/>
    <xf numFmtId="2" fontId="17" fillId="0" borderId="4" xfId="0" applyNumberFormat="1" applyFont="1" applyBorder="1" applyAlignment="1">
      <alignment horizontal="center"/>
    </xf>
    <xf numFmtId="0" fontId="16" fillId="0" borderId="0" xfId="0" applyFont="1"/>
    <xf numFmtId="0" fontId="19" fillId="0" borderId="4" xfId="0" applyFont="1" applyBorder="1" applyAlignment="1">
      <alignment horizontal="center"/>
    </xf>
    <xf numFmtId="0" fontId="20" fillId="5" borderId="4" xfId="0" applyFont="1" applyFill="1" applyBorder="1" applyAlignment="1">
      <alignment horizontal="center"/>
    </xf>
    <xf numFmtId="0" fontId="21" fillId="0" borderId="4" xfId="0" applyFont="1" applyBorder="1" applyAlignment="1">
      <alignment horizontal="center"/>
    </xf>
    <xf numFmtId="0" fontId="21" fillId="7" borderId="4" xfId="0" applyFont="1" applyFill="1" applyBorder="1" applyAlignment="1">
      <alignment horizontal="center"/>
    </xf>
    <xf numFmtId="0" fontId="19" fillId="7" borderId="4" xfId="0" applyFont="1" applyFill="1" applyBorder="1" applyAlignment="1">
      <alignment horizontal="center"/>
    </xf>
    <xf numFmtId="0" fontId="19" fillId="0" borderId="0" xfId="0" applyFont="1" applyAlignment="1">
      <alignment horizontal="center"/>
    </xf>
    <xf numFmtId="14" fontId="22" fillId="8" borderId="4" xfId="0" applyNumberFormat="1" applyFont="1" applyFill="1" applyBorder="1" applyAlignment="1">
      <alignment wrapText="1"/>
    </xf>
    <xf numFmtId="20" fontId="22" fillId="8" borderId="4" xfId="0" applyNumberFormat="1" applyFont="1" applyFill="1" applyBorder="1" applyAlignment="1">
      <alignment wrapText="1"/>
    </xf>
    <xf numFmtId="0" fontId="8" fillId="8" borderId="4" xfId="0" applyFont="1" applyFill="1" applyBorder="1"/>
    <xf numFmtId="0" fontId="22" fillId="8" borderId="4" xfId="0" applyFont="1" applyFill="1" applyBorder="1" applyAlignment="1">
      <alignment wrapText="1"/>
    </xf>
    <xf numFmtId="3" fontId="22" fillId="8" borderId="4" xfId="0" applyNumberFormat="1" applyFont="1" applyFill="1" applyBorder="1" applyAlignment="1">
      <alignment wrapText="1"/>
    </xf>
    <xf numFmtId="0" fontId="23" fillId="5" borderId="4" xfId="0" applyFont="1" applyFill="1" applyBorder="1" applyAlignment="1">
      <alignment horizontal="center" wrapText="1"/>
    </xf>
    <xf numFmtId="4" fontId="22" fillId="7" borderId="4" xfId="0" applyNumberFormat="1" applyFont="1" applyFill="1" applyBorder="1" applyAlignment="1">
      <alignment horizontal="right" wrapText="1"/>
    </xf>
    <xf numFmtId="0" fontId="22" fillId="7" borderId="4" xfId="0" applyFont="1" applyFill="1" applyBorder="1" applyAlignment="1">
      <alignment wrapText="1"/>
    </xf>
    <xf numFmtId="0" fontId="0" fillId="7" borderId="4" xfId="0" applyFill="1" applyBorder="1"/>
    <xf numFmtId="2" fontId="0" fillId="7" borderId="4" xfId="0" applyNumberFormat="1" applyFill="1" applyBorder="1"/>
    <xf numFmtId="165" fontId="22" fillId="8" borderId="4" xfId="0" applyNumberFormat="1" applyFont="1" applyFill="1" applyBorder="1" applyAlignment="1">
      <alignment wrapText="1"/>
    </xf>
    <xf numFmtId="0" fontId="6" fillId="2" borderId="2" xfId="0" applyFont="1" applyFill="1" applyBorder="1" applyAlignment="1">
      <alignment horizontal="left"/>
    </xf>
    <xf numFmtId="0" fontId="0" fillId="0" borderId="4" xfId="0" applyBorder="1" applyAlignment="1">
      <alignment horizontal="center"/>
    </xf>
    <xf numFmtId="0" fontId="25" fillId="0" borderId="0" xfId="0" applyFont="1"/>
    <xf numFmtId="0" fontId="7" fillId="2" borderId="3" xfId="0" applyFont="1" applyFill="1" applyBorder="1" applyAlignment="1">
      <alignment horizontal="left"/>
    </xf>
    <xf numFmtId="0" fontId="7" fillId="2" borderId="1" xfId="0" applyFont="1" applyFill="1" applyBorder="1" applyAlignment="1">
      <alignment horizontal="left"/>
    </xf>
    <xf numFmtId="0" fontId="6" fillId="2" borderId="1" xfId="0" applyFont="1" applyFill="1" applyBorder="1" applyAlignment="1">
      <alignment horizontal="left"/>
    </xf>
    <xf numFmtId="2" fontId="6" fillId="0" borderId="0" xfId="0" applyNumberFormat="1" applyFont="1"/>
    <xf numFmtId="0" fontId="0" fillId="0" borderId="0" xfId="0" applyAlignment="1">
      <alignment horizontal="left"/>
    </xf>
    <xf numFmtId="0" fontId="7" fillId="2" borderId="4" xfId="0" applyFont="1" applyFill="1" applyBorder="1" applyAlignment="1">
      <alignment horizontal="center"/>
    </xf>
    <xf numFmtId="0" fontId="7" fillId="2" borderId="3" xfId="0" applyFont="1" applyFill="1" applyBorder="1" applyAlignment="1">
      <alignment horizontal="center"/>
    </xf>
    <xf numFmtId="0" fontId="7" fillId="2" borderId="1" xfId="0" applyFont="1" applyFill="1" applyBorder="1" applyAlignment="1">
      <alignment horizontal="center"/>
    </xf>
    <xf numFmtId="0" fontId="7" fillId="2" borderId="2" xfId="0" applyFont="1" applyFill="1" applyBorder="1" applyAlignment="1">
      <alignment horizontal="center"/>
    </xf>
    <xf numFmtId="0" fontId="7" fillId="0" borderId="3" xfId="0" applyFont="1" applyBorder="1" applyAlignment="1">
      <alignment horizontal="left" wrapText="1"/>
    </xf>
    <xf numFmtId="0" fontId="7" fillId="0" borderId="2" xfId="0" applyFont="1" applyBorder="1" applyAlignment="1">
      <alignment horizontal="left" wrapText="1"/>
    </xf>
    <xf numFmtId="0" fontId="26" fillId="0" borderId="3" xfId="0" applyFont="1" applyBorder="1" applyAlignment="1">
      <alignment horizontal="center" wrapText="1"/>
    </xf>
    <xf numFmtId="0" fontId="7" fillId="0" borderId="1" xfId="0" applyFont="1" applyBorder="1" applyAlignment="1">
      <alignment horizontal="center" wrapText="1"/>
    </xf>
    <xf numFmtId="0" fontId="7" fillId="0" borderId="2" xfId="0" applyFont="1" applyBorder="1" applyAlignment="1">
      <alignment horizontal="center" wrapText="1"/>
    </xf>
    <xf numFmtId="0" fontId="7" fillId="2" borderId="3" xfId="0" applyFont="1" applyFill="1" applyBorder="1" applyAlignment="1">
      <alignment horizontal="left"/>
    </xf>
    <xf numFmtId="0" fontId="7" fillId="2" borderId="2" xfId="0" applyFont="1" applyFill="1" applyBorder="1" applyAlignment="1">
      <alignment horizontal="left"/>
    </xf>
    <xf numFmtId="0" fontId="7" fillId="0" borderId="3" xfId="0" applyFont="1" applyBorder="1" applyAlignment="1">
      <alignment horizontal="left"/>
    </xf>
    <xf numFmtId="0" fontId="7" fillId="0" borderId="2" xfId="0" applyFont="1" applyBorder="1" applyAlignment="1">
      <alignment horizontal="left"/>
    </xf>
    <xf numFmtId="0" fontId="7" fillId="2" borderId="3"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0" borderId="3" xfId="0" applyFont="1" applyBorder="1" applyAlignment="1">
      <alignment horizontal="lef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14" fontId="24" fillId="2" borderId="3" xfId="0" applyNumberFormat="1" applyFont="1" applyFill="1" applyBorder="1" applyAlignment="1">
      <alignment horizontal="left"/>
    </xf>
    <xf numFmtId="14" fontId="24" fillId="2" borderId="1" xfId="0" applyNumberFormat="1" applyFont="1" applyFill="1" applyBorder="1" applyAlignment="1">
      <alignment horizontal="left"/>
    </xf>
    <xf numFmtId="14" fontId="24" fillId="2" borderId="2" xfId="0" applyNumberFormat="1" applyFont="1" applyFill="1" applyBorder="1" applyAlignment="1">
      <alignment horizontal="left"/>
    </xf>
    <xf numFmtId="0" fontId="7" fillId="2" borderId="3" xfId="0" applyFont="1" applyFill="1" applyBorder="1" applyAlignment="1">
      <alignment horizontal="left" wrapText="1"/>
    </xf>
    <xf numFmtId="0" fontId="7" fillId="2" borderId="1" xfId="0" applyFont="1" applyFill="1" applyBorder="1" applyAlignment="1">
      <alignment horizontal="left" wrapText="1"/>
    </xf>
    <xf numFmtId="0" fontId="7" fillId="2" borderId="2" xfId="0" applyFont="1" applyFill="1" applyBorder="1" applyAlignment="1">
      <alignment horizontal="left" wrapText="1"/>
    </xf>
    <xf numFmtId="0" fontId="9" fillId="0" borderId="4" xfId="0" applyFont="1" applyBorder="1" applyAlignment="1">
      <alignment horizontal="center" vertical="center"/>
    </xf>
    <xf numFmtId="0" fontId="7" fillId="0" borderId="0" xfId="0" applyFont="1"/>
    <xf numFmtId="0" fontId="15" fillId="0" borderId="0" xfId="33" applyFill="1" applyBorder="1" applyAlignment="1" applyProtection="1">
      <alignment horizontal="center"/>
    </xf>
    <xf numFmtId="0" fontId="7" fillId="0" borderId="6" xfId="0" applyFont="1" applyBorder="1" applyAlignment="1">
      <alignment horizontal="left"/>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6" fillId="0" borderId="5" xfId="0" applyFont="1" applyBorder="1" applyAlignment="1">
      <alignment horizontal="center" vertical="center"/>
    </xf>
    <xf numFmtId="0" fontId="6" fillId="0" borderId="7" xfId="0" applyFont="1" applyBorder="1" applyAlignment="1">
      <alignment horizontal="center" vertical="center"/>
    </xf>
    <xf numFmtId="3" fontId="6" fillId="0" borderId="5"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0" fontId="15" fillId="0" borderId="5" xfId="35" applyBorder="1" applyAlignment="1">
      <alignment horizontal="center" vertical="center" wrapText="1"/>
    </xf>
    <xf numFmtId="0" fontId="15" fillId="0" borderId="7" xfId="35" applyBorder="1" applyAlignment="1">
      <alignment horizontal="center"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7" fillId="0" borderId="5" xfId="0" applyFont="1" applyBorder="1" applyAlignment="1">
      <alignment horizontal="center" vertical="top" wrapText="1"/>
    </xf>
    <xf numFmtId="0" fontId="7" fillId="0" borderId="7" xfId="0" applyFont="1" applyBorder="1" applyAlignment="1">
      <alignment horizontal="center" vertical="top" wrapText="1"/>
    </xf>
    <xf numFmtId="0" fontId="7" fillId="0" borderId="5" xfId="0" applyFont="1" applyBorder="1" applyAlignment="1">
      <alignment horizontal="center" vertical="top"/>
    </xf>
    <xf numFmtId="0" fontId="7" fillId="0" borderId="7" xfId="0" applyFont="1" applyBorder="1" applyAlignment="1">
      <alignment horizontal="center" vertical="top"/>
    </xf>
  </cellXfs>
  <cellStyles count="37">
    <cellStyle name="  -   -" xfId="1" xr:uid="{00000000-0005-0000-0000-000000000000}"/>
    <cellStyle name="  -   - 2" xfId="2" xr:uid="{00000000-0005-0000-0000-000001000000}"/>
    <cellStyle name="  -   - 2 2" xfId="21" xr:uid="{00000000-0005-0000-0000-000002000000}"/>
    <cellStyle name="  -   - 3" xfId="13" xr:uid="{00000000-0005-0000-0000-000003000000}"/>
    <cellStyle name="Comma 2" xfId="3" xr:uid="{00000000-0005-0000-0000-000004000000}"/>
    <cellStyle name="Comma 2 2" xfId="15" xr:uid="{00000000-0005-0000-0000-000005000000}"/>
    <cellStyle name="Hüperlink" xfId="35" builtinId="8"/>
    <cellStyle name="Hyperlink 2" xfId="33" xr:uid="{00000000-0005-0000-0000-000007000000}"/>
    <cellStyle name="Koma 2" xfId="14" xr:uid="{00000000-0005-0000-0000-000008000000}"/>
    <cellStyle name="Koma 2 2" xfId="29" xr:uid="{00000000-0005-0000-0000-000009000000}"/>
    <cellStyle name="Normaallaad" xfId="0" builtinId="0"/>
    <cellStyle name="Normaallaad 2" xfId="4" xr:uid="{00000000-0005-0000-0000-00000B000000}"/>
    <cellStyle name="Normaallaad 2 2" xfId="12" xr:uid="{00000000-0005-0000-0000-00000C000000}"/>
    <cellStyle name="Normaallaad 2 2 2" xfId="28" xr:uid="{00000000-0005-0000-0000-00000D000000}"/>
    <cellStyle name="Normaallaad 2 3" xfId="22" xr:uid="{00000000-0005-0000-0000-00000E000000}"/>
    <cellStyle name="Normaallaad 3" xfId="5" xr:uid="{00000000-0005-0000-0000-00000F000000}"/>
    <cellStyle name="Normaallaad 3 2" xfId="23" xr:uid="{00000000-0005-0000-0000-000010000000}"/>
    <cellStyle name="Normaallaad 4" xfId="11" xr:uid="{00000000-0005-0000-0000-000011000000}"/>
    <cellStyle name="Normaallaad 5" xfId="32" xr:uid="{00000000-0005-0000-0000-000012000000}"/>
    <cellStyle name="Normaallaad 6" xfId="36" xr:uid="{00000000-0005-0000-0000-000013000000}"/>
    <cellStyle name="Normal 2" xfId="6" xr:uid="{00000000-0005-0000-0000-000014000000}"/>
    <cellStyle name="Normal 2 2" xfId="16" xr:uid="{00000000-0005-0000-0000-000015000000}"/>
    <cellStyle name="Normal 2 2 2" xfId="30" xr:uid="{00000000-0005-0000-0000-000016000000}"/>
    <cellStyle name="Normal 2 3" xfId="24" xr:uid="{00000000-0005-0000-0000-000017000000}"/>
    <cellStyle name="Normal 3" xfId="7" xr:uid="{00000000-0005-0000-0000-000018000000}"/>
    <cellStyle name="Normal 3 2" xfId="18" xr:uid="{00000000-0005-0000-0000-000019000000}"/>
    <cellStyle name="Normal 3 3" xfId="17" xr:uid="{00000000-0005-0000-0000-00001A000000}"/>
    <cellStyle name="Normal 3 4" xfId="25" xr:uid="{00000000-0005-0000-0000-00001B000000}"/>
    <cellStyle name="Percent 2" xfId="8" xr:uid="{00000000-0005-0000-0000-00001C000000}"/>
    <cellStyle name="Percent 2 2" xfId="20" xr:uid="{00000000-0005-0000-0000-00001D000000}"/>
    <cellStyle name="Protsent 2" xfId="9" xr:uid="{00000000-0005-0000-0000-00001E000000}"/>
    <cellStyle name="Protsent 2 2" xfId="19" xr:uid="{00000000-0005-0000-0000-00001F000000}"/>
    <cellStyle name="Protsent 2 2 2" xfId="31" xr:uid="{00000000-0005-0000-0000-000020000000}"/>
    <cellStyle name="Protsent 2 3" xfId="26" xr:uid="{00000000-0005-0000-0000-000021000000}"/>
    <cellStyle name="Protsent 3" xfId="10" xr:uid="{00000000-0005-0000-0000-000022000000}"/>
    <cellStyle name="Protsent 3 2" xfId="27" xr:uid="{00000000-0005-0000-0000-000023000000}"/>
    <cellStyle name="Protsent 4" xfId="34" xr:uid="{00000000-0005-0000-0000-00002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microsoft.com/office/2006/relationships/xlExternalLinkPath/xlStartup" Target="Logsjo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rmk.ee/Rainerdocs/M&#252;&#252;gid/EP%202006%20jun/EP%202006%20ju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tch"/>
      <sheetName val="Sheet1"/>
    </sheetNames>
    <sheetDataSet>
      <sheetData sheetId="0" refreshError="1"/>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nsa"/>
      <sheetName val="ks pab"/>
      <sheetName val="ku kyte"/>
      <sheetName val="vastuseks protestile"/>
      <sheetName val="ku pab"/>
      <sheetName val="Sheet1"/>
      <sheetName val="ku pab m"/>
      <sheetName val="ma kyte"/>
      <sheetName val="ma pab"/>
      <sheetName val="küte"/>
      <sheetName val="repo"/>
      <sheetName val="mahtude risttab"/>
      <sheetName val="mahtude baas"/>
      <sheetName val="kval"/>
      <sheetName val="pakkumine"/>
      <sheetName val="batch"/>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223">
          <cell r="C223" t="str">
            <v>Kasepaberipuit</v>
          </cell>
        </row>
        <row r="224">
          <cell r="C224" t="str">
            <v>Kuuseküttepuit</v>
          </cell>
        </row>
        <row r="225">
          <cell r="C225" t="str">
            <v>Kuusepaberipuit</v>
          </cell>
        </row>
        <row r="226">
          <cell r="C226" t="str">
            <v>Küttepuit</v>
          </cell>
        </row>
        <row r="227">
          <cell r="C227" t="str">
            <v>Madalakvaliteediline kuusepaberipuit</v>
          </cell>
        </row>
        <row r="228">
          <cell r="C228" t="str">
            <v>Männiküttepuit</v>
          </cell>
        </row>
        <row r="229">
          <cell r="C229" t="str">
            <v>Männipaberipuit</v>
          </cell>
        </row>
      </sheetData>
      <sheetData sheetId="15" refreshError="1"/>
    </sheetDataSet>
  </externalBook>
</externalLink>
</file>

<file path=xl/theme/theme1.xml><?xml version="1.0" encoding="utf-8"?>
<a:theme xmlns:a="http://schemas.openxmlformats.org/drawingml/2006/main" name="Office Theme 2007 - 2010">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0"/>
  <sheetViews>
    <sheetView tabSelected="1" topLeftCell="B8" zoomScale="130" zoomScaleNormal="130" workbookViewId="0">
      <selection activeCell="H11" sqref="H11:H12"/>
    </sheetView>
  </sheetViews>
  <sheetFormatPr defaultColWidth="80" defaultRowHeight="15.6" x14ac:dyDescent="0.3"/>
  <cols>
    <col min="1" max="1" width="8.5546875" style="2" customWidth="1"/>
    <col min="2" max="2" width="20.77734375" style="2" customWidth="1"/>
    <col min="3" max="3" width="15.77734375" style="2" customWidth="1"/>
    <col min="4" max="4" width="16.44140625" style="2" customWidth="1"/>
    <col min="5" max="5" width="85" style="2" customWidth="1"/>
    <col min="6" max="6" width="13.77734375" style="2" customWidth="1"/>
    <col min="7" max="7" width="25" style="2" customWidth="1"/>
    <col min="8" max="8" width="24.77734375" style="2" customWidth="1"/>
    <col min="9" max="9" width="24.6640625" style="2" customWidth="1"/>
    <col min="10" max="10" width="34.5546875" style="2" customWidth="1"/>
    <col min="11" max="16384" width="80" style="2"/>
  </cols>
  <sheetData>
    <row r="1" spans="1:10" x14ac:dyDescent="0.3">
      <c r="A1" s="3" t="s">
        <v>9</v>
      </c>
      <c r="B1" s="1"/>
      <c r="C1" s="1"/>
      <c r="D1" s="1"/>
      <c r="E1" s="1"/>
      <c r="F1" s="1"/>
      <c r="G1" s="1"/>
      <c r="H1" s="1"/>
      <c r="I1" s="1"/>
      <c r="J1" s="1"/>
    </row>
    <row r="2" spans="1:10" ht="9.75" customHeight="1" x14ac:dyDescent="0.3">
      <c r="A2" s="1"/>
      <c r="B2" s="1"/>
      <c r="C2" s="1"/>
      <c r="D2" s="1"/>
      <c r="E2" s="1"/>
      <c r="F2" s="1"/>
      <c r="G2" s="1"/>
      <c r="H2" s="1"/>
      <c r="I2" s="1"/>
      <c r="J2" s="1"/>
    </row>
    <row r="3" spans="1:10" ht="15.6" customHeight="1" x14ac:dyDescent="0.3">
      <c r="A3" s="51" t="s">
        <v>1</v>
      </c>
      <c r="B3" s="52"/>
      <c r="C3" s="42"/>
      <c r="D3" s="42"/>
      <c r="E3" s="42"/>
      <c r="F3" s="42"/>
      <c r="G3" s="42"/>
      <c r="H3" s="42"/>
      <c r="I3" s="42"/>
      <c r="J3" s="42"/>
    </row>
    <row r="4" spans="1:10" x14ac:dyDescent="0.3">
      <c r="A4" s="51" t="s">
        <v>2</v>
      </c>
      <c r="B4" s="52"/>
      <c r="C4" s="42"/>
      <c r="D4" s="42"/>
      <c r="E4" s="42"/>
      <c r="F4" s="42"/>
      <c r="G4" s="42"/>
      <c r="H4" s="42"/>
      <c r="I4" s="42"/>
      <c r="J4" s="42"/>
    </row>
    <row r="5" spans="1:10" x14ac:dyDescent="0.3">
      <c r="A5" s="51" t="s">
        <v>3</v>
      </c>
      <c r="B5" s="52"/>
      <c r="C5" s="43"/>
      <c r="D5" s="44"/>
      <c r="E5" s="44"/>
      <c r="F5" s="44"/>
      <c r="G5" s="44"/>
      <c r="H5" s="44"/>
      <c r="I5" s="44"/>
      <c r="J5" s="45"/>
    </row>
    <row r="6" spans="1:10" x14ac:dyDescent="0.3">
      <c r="A6" s="51" t="s">
        <v>0</v>
      </c>
      <c r="B6" s="52"/>
      <c r="C6" s="43"/>
      <c r="D6" s="44"/>
      <c r="E6" s="44"/>
      <c r="F6" s="44"/>
      <c r="G6" s="44"/>
      <c r="H6" s="44"/>
      <c r="I6" s="44"/>
      <c r="J6" s="45"/>
    </row>
    <row r="7" spans="1:10" x14ac:dyDescent="0.3">
      <c r="A7" s="53" t="s">
        <v>6</v>
      </c>
      <c r="B7" s="54"/>
      <c r="C7" s="43"/>
      <c r="D7" s="44"/>
      <c r="E7" s="44"/>
      <c r="F7" s="44"/>
      <c r="G7" s="44"/>
      <c r="H7" s="44"/>
      <c r="I7" s="44"/>
      <c r="J7" s="45"/>
    </row>
    <row r="8" spans="1:10" ht="76.8" customHeight="1" x14ac:dyDescent="0.35">
      <c r="A8" s="46" t="s">
        <v>45</v>
      </c>
      <c r="B8" s="47"/>
      <c r="C8" s="48"/>
      <c r="D8" s="49"/>
      <c r="E8" s="49"/>
      <c r="F8" s="49"/>
      <c r="G8" s="49"/>
      <c r="H8" s="49"/>
      <c r="I8" s="49"/>
      <c r="J8" s="50"/>
    </row>
    <row r="9" spans="1:10" ht="23.4" customHeight="1" x14ac:dyDescent="0.3">
      <c r="A9" s="58" t="s">
        <v>15</v>
      </c>
      <c r="B9" s="59"/>
      <c r="C9" s="59"/>
      <c r="D9" s="59"/>
      <c r="E9" s="59"/>
      <c r="F9" s="59"/>
      <c r="G9" s="59"/>
      <c r="H9" s="59"/>
      <c r="I9" s="59"/>
      <c r="J9" s="60"/>
    </row>
    <row r="10" spans="1:10" ht="81.599999999999994" customHeight="1" x14ac:dyDescent="0.3">
      <c r="A10" s="4" t="s">
        <v>7</v>
      </c>
      <c r="B10" s="4" t="s">
        <v>10</v>
      </c>
      <c r="C10" s="4" t="s">
        <v>13</v>
      </c>
      <c r="D10" s="4" t="s">
        <v>8</v>
      </c>
      <c r="E10" s="4" t="s">
        <v>4</v>
      </c>
      <c r="F10" s="4" t="s">
        <v>5</v>
      </c>
      <c r="G10" s="4" t="s">
        <v>42</v>
      </c>
      <c r="H10" s="4" t="s">
        <v>46</v>
      </c>
      <c r="I10" s="4" t="s">
        <v>47</v>
      </c>
      <c r="J10" s="4" t="s">
        <v>36</v>
      </c>
    </row>
    <row r="11" spans="1:10" ht="140.4" customHeight="1" x14ac:dyDescent="0.3">
      <c r="A11" s="71">
        <v>1</v>
      </c>
      <c r="B11" s="73" t="s">
        <v>44</v>
      </c>
      <c r="C11" s="75">
        <f>+Asukoht!E2</f>
        <v>10630</v>
      </c>
      <c r="D11" s="77" t="s">
        <v>57</v>
      </c>
      <c r="E11" s="79" t="s">
        <v>40</v>
      </c>
      <c r="F11" s="79" t="s">
        <v>58</v>
      </c>
      <c r="G11" s="5" t="s">
        <v>55</v>
      </c>
      <c r="H11" s="83"/>
      <c r="I11" s="81"/>
      <c r="J11" s="81"/>
    </row>
    <row r="12" spans="1:10" ht="159.6" customHeight="1" x14ac:dyDescent="0.3">
      <c r="A12" s="72"/>
      <c r="B12" s="74"/>
      <c r="C12" s="76"/>
      <c r="D12" s="78"/>
      <c r="E12" s="80"/>
      <c r="F12" s="80"/>
      <c r="G12" s="5" t="s">
        <v>60</v>
      </c>
      <c r="H12" s="84"/>
      <c r="I12" s="82"/>
      <c r="J12" s="82"/>
    </row>
    <row r="13" spans="1:10" ht="42" customHeight="1" x14ac:dyDescent="0.3">
      <c r="A13" s="55" t="s">
        <v>59</v>
      </c>
      <c r="B13" s="56"/>
      <c r="C13" s="56"/>
      <c r="D13" s="56"/>
      <c r="E13" s="56"/>
      <c r="F13" s="56"/>
      <c r="G13" s="56"/>
      <c r="H13" s="56"/>
      <c r="I13" s="56"/>
      <c r="J13" s="57"/>
    </row>
    <row r="14" spans="1:10" ht="46.2" customHeight="1" x14ac:dyDescent="0.3">
      <c r="A14" s="55" t="s">
        <v>53</v>
      </c>
      <c r="B14" s="56"/>
      <c r="C14" s="56"/>
      <c r="D14" s="56"/>
      <c r="E14" s="56"/>
      <c r="F14" s="56"/>
      <c r="G14" s="56"/>
      <c r="H14" s="56"/>
      <c r="I14" s="56"/>
      <c r="J14" s="57"/>
    </row>
    <row r="15" spans="1:10" ht="34.799999999999997" customHeight="1" x14ac:dyDescent="0.3">
      <c r="A15" s="55" t="s">
        <v>50</v>
      </c>
      <c r="B15" s="56"/>
      <c r="C15" s="56"/>
      <c r="D15" s="56"/>
      <c r="E15" s="56"/>
      <c r="F15" s="56"/>
      <c r="G15" s="56"/>
      <c r="H15" s="56"/>
      <c r="I15" s="56"/>
      <c r="J15" s="57"/>
    </row>
    <row r="16" spans="1:10" ht="46.2" customHeight="1" x14ac:dyDescent="0.3">
      <c r="A16" s="64" t="s">
        <v>14</v>
      </c>
      <c r="B16" s="65"/>
      <c r="C16" s="65"/>
      <c r="D16" s="65"/>
      <c r="E16" s="65"/>
      <c r="F16" s="65"/>
      <c r="G16" s="65"/>
      <c r="H16" s="65"/>
      <c r="I16" s="65"/>
      <c r="J16" s="66"/>
    </row>
    <row r="17" spans="1:10" ht="28.2" customHeight="1" x14ac:dyDescent="0.3">
      <c r="A17" s="37" t="s">
        <v>39</v>
      </c>
      <c r="B17" s="38"/>
      <c r="C17" s="38"/>
      <c r="D17" s="38"/>
      <c r="E17" s="38"/>
      <c r="F17" s="39"/>
      <c r="G17" s="39"/>
      <c r="H17" s="39"/>
      <c r="I17" s="39"/>
      <c r="J17" s="34"/>
    </row>
    <row r="18" spans="1:10" s="36" customFormat="1" ht="28.2" customHeight="1" x14ac:dyDescent="0.35">
      <c r="A18" s="61" t="s">
        <v>56</v>
      </c>
      <c r="B18" s="62"/>
      <c r="C18" s="62"/>
      <c r="D18" s="62"/>
      <c r="E18" s="62"/>
      <c r="F18" s="62"/>
      <c r="G18" s="62"/>
      <c r="H18" s="62"/>
      <c r="I18" s="62"/>
      <c r="J18" s="63"/>
    </row>
    <row r="20" spans="1:10" x14ac:dyDescent="0.3">
      <c r="H20" s="40"/>
    </row>
  </sheetData>
  <autoFilter ref="A10:J14" xr:uid="{00000000-0009-0000-0000-000000000000}"/>
  <customSheetViews>
    <customSheetView guid="{2169D3B4-80E8-49E0-B65A-90BEFD5CD810}" scale="75" fitToPage="1" showAutoFilter="1" showRuler="0">
      <pane ySplit="10" topLeftCell="A11" activePane="bottomLeft" state="frozen"/>
      <selection pane="bottomLeft" activeCell="D10" sqref="D10"/>
      <pageMargins left="0.42" right="0.26" top="0.92" bottom="0.37" header="0.5" footer="0.23"/>
      <pageSetup paperSize="9" scale="69" fitToHeight="3" orientation="landscape" horizontalDpi="300" verticalDpi="300" r:id="rId1"/>
      <headerFooter alignWithMargins="0">
        <oddFooter>&amp;R&amp;P</oddFooter>
      </headerFooter>
      <autoFilter ref="B1:N1" xr:uid="{FEFE3482-8DCA-4135-924D-9431E87FBED2}"/>
    </customSheetView>
  </customSheetViews>
  <mergeCells count="27">
    <mergeCell ref="A14:J14"/>
    <mergeCell ref="A9:J9"/>
    <mergeCell ref="C7:J7"/>
    <mergeCell ref="A13:J13"/>
    <mergeCell ref="A18:J18"/>
    <mergeCell ref="A16:J16"/>
    <mergeCell ref="A15:J15"/>
    <mergeCell ref="A11:A12"/>
    <mergeCell ref="B11:B12"/>
    <mergeCell ref="C11:C12"/>
    <mergeCell ref="D11:D12"/>
    <mergeCell ref="E11:E12"/>
    <mergeCell ref="F11:F12"/>
    <mergeCell ref="H11:H12"/>
    <mergeCell ref="I11:I12"/>
    <mergeCell ref="J11:J12"/>
    <mergeCell ref="C3:J3"/>
    <mergeCell ref="C4:J4"/>
    <mergeCell ref="C5:J5"/>
    <mergeCell ref="C6:J6"/>
    <mergeCell ref="A8:B8"/>
    <mergeCell ref="C8:J8"/>
    <mergeCell ref="A3:B3"/>
    <mergeCell ref="A5:B5"/>
    <mergeCell ref="A4:B4"/>
    <mergeCell ref="A6:B6"/>
    <mergeCell ref="A7:B7"/>
  </mergeCells>
  <phoneticPr fontId="0" type="noConversion"/>
  <hyperlinks>
    <hyperlink ref="D11" location="Asukoht!A2" display="Edela-, kagu- ja kirde regioon" xr:uid="{00000000-0004-0000-0000-000000000000}"/>
  </hyperlinks>
  <pageMargins left="0.42" right="0.26" top="0.92" bottom="0.37" header="0.5" footer="0.23"/>
  <pageSetup paperSize="9" scale="75" fitToHeight="3" orientation="portrait" horizontalDpi="300" verticalDpi="300" r:id="rId2"/>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pane xSplit="1" ySplit="1" topLeftCell="B2" activePane="bottomRight" state="frozen"/>
      <selection pane="topRight" activeCell="B1" sqref="B1"/>
      <selection pane="bottomLeft" activeCell="A2" sqref="A2"/>
      <selection pane="bottomRight" activeCell="A2" sqref="A2:A5"/>
    </sheetView>
  </sheetViews>
  <sheetFormatPr defaultRowHeight="13.2" x14ac:dyDescent="0.25"/>
  <cols>
    <col min="1" max="1" width="10.5546875" bestFit="1" customWidth="1"/>
    <col min="2" max="2" width="13.109375" customWidth="1"/>
    <col min="3" max="3" width="10.88671875" bestFit="1" customWidth="1"/>
    <col min="4" max="4" width="11.21875" customWidth="1"/>
    <col min="5" max="5" width="12.21875" customWidth="1"/>
  </cols>
  <sheetData>
    <row r="1" spans="1:5" x14ac:dyDescent="0.25">
      <c r="A1" s="6" t="s">
        <v>41</v>
      </c>
      <c r="B1" s="35" t="s">
        <v>37</v>
      </c>
      <c r="C1" s="35" t="s">
        <v>16</v>
      </c>
      <c r="D1" s="35" t="s">
        <v>49</v>
      </c>
      <c r="E1" s="35" t="s">
        <v>38</v>
      </c>
    </row>
    <row r="2" spans="1:5" x14ac:dyDescent="0.25">
      <c r="A2" s="67">
        <v>1</v>
      </c>
      <c r="B2" s="6" t="s">
        <v>43</v>
      </c>
      <c r="C2" s="41" t="s">
        <v>48</v>
      </c>
      <c r="D2">
        <v>2045</v>
      </c>
      <c r="E2" s="67">
        <f>SUM(D2:D5)</f>
        <v>10630</v>
      </c>
    </row>
    <row r="3" spans="1:5" x14ac:dyDescent="0.25">
      <c r="A3" s="67"/>
      <c r="B3" s="6" t="s">
        <v>43</v>
      </c>
      <c r="C3" s="41" t="s">
        <v>54</v>
      </c>
      <c r="D3">
        <v>6275</v>
      </c>
      <c r="E3" s="67"/>
    </row>
    <row r="4" spans="1:5" x14ac:dyDescent="0.25">
      <c r="A4" s="67"/>
      <c r="B4" s="6" t="s">
        <v>43</v>
      </c>
      <c r="C4" s="41" t="s">
        <v>51</v>
      </c>
      <c r="D4">
        <v>2175</v>
      </c>
      <c r="E4" s="67"/>
    </row>
    <row r="5" spans="1:5" x14ac:dyDescent="0.25">
      <c r="A5" s="67"/>
      <c r="B5" s="6" t="s">
        <v>43</v>
      </c>
      <c r="C5" s="41" t="s">
        <v>52</v>
      </c>
      <c r="D5">
        <v>135</v>
      </c>
      <c r="E5" s="67"/>
    </row>
  </sheetData>
  <mergeCells count="2">
    <mergeCell ref="E2:E5"/>
    <mergeCell ref="A2:A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25"/>
  <sheetViews>
    <sheetView zoomScaleNormal="100" workbookViewId="0">
      <pane xSplit="1" ySplit="4" topLeftCell="B5" activePane="bottomRight" state="frozen"/>
      <selection pane="topRight" activeCell="J1" sqref="J1"/>
      <selection pane="bottomLeft" activeCell="A5" sqref="A5"/>
      <selection pane="bottomRight" activeCell="U12" sqref="U12"/>
    </sheetView>
  </sheetViews>
  <sheetFormatPr defaultColWidth="14.44140625" defaultRowHeight="13.2" x14ac:dyDescent="0.25"/>
  <sheetData>
    <row r="1" spans="1:17" ht="15.6" x14ac:dyDescent="0.3">
      <c r="A1" s="68" t="s">
        <v>11</v>
      </c>
      <c r="B1" s="68"/>
      <c r="C1" s="68"/>
      <c r="D1" s="68"/>
      <c r="E1" s="7"/>
      <c r="F1" s="8" t="s">
        <v>12</v>
      </c>
      <c r="G1" s="8"/>
      <c r="H1" s="69" t="s">
        <v>17</v>
      </c>
      <c r="I1" s="69"/>
      <c r="J1" s="69"/>
      <c r="K1" s="69"/>
      <c r="L1" s="69"/>
      <c r="M1" s="69"/>
      <c r="N1" s="69"/>
      <c r="O1" s="69"/>
    </row>
    <row r="2" spans="1:17" ht="15.6" x14ac:dyDescent="0.3">
      <c r="A2" s="70" t="s">
        <v>18</v>
      </c>
      <c r="B2" s="70"/>
      <c r="C2" s="70"/>
      <c r="D2" s="70"/>
    </row>
    <row r="3" spans="1:17" s="16" customFormat="1" ht="17.399999999999999" x14ac:dyDescent="0.3">
      <c r="A3" s="9"/>
      <c r="B3" s="9"/>
      <c r="C3" s="9"/>
      <c r="D3" s="9" t="e">
        <f>J3/F3</f>
        <v>#DIV/0!</v>
      </c>
      <c r="E3" s="10">
        <f>SUBTOTAL(9,E5:E9786)</f>
        <v>0</v>
      </c>
      <c r="F3" s="10">
        <f>SUBTOTAL(9,F5:F9786)</f>
        <v>0</v>
      </c>
      <c r="G3" s="11" t="e">
        <f>Q3/E3*100</f>
        <v>#DIV/0!</v>
      </c>
      <c r="H3" s="12">
        <f>SUBTOTAL(9,H5:H9786)</f>
        <v>0</v>
      </c>
      <c r="I3" s="13" t="e">
        <f>J3/E3*1000</f>
        <v>#DIV/0!</v>
      </c>
      <c r="J3" s="10">
        <f>SUBTOTAL(9,J5:J9786)</f>
        <v>0</v>
      </c>
      <c r="K3" s="14">
        <v>2.78</v>
      </c>
      <c r="L3" s="10">
        <f>SUBTOTAL(9,L5:L9786)</f>
        <v>0</v>
      </c>
      <c r="M3" s="13" t="e">
        <f>J3/L3</f>
        <v>#DIV/0!</v>
      </c>
      <c r="N3" s="13" t="e">
        <f>E3/L3</f>
        <v>#DIV/0!</v>
      </c>
      <c r="O3" s="15" t="e">
        <f>H3/L3</f>
        <v>#DIV/0!</v>
      </c>
      <c r="P3" s="13" t="e">
        <f>H3/E3*1000</f>
        <v>#DIV/0!</v>
      </c>
      <c r="Q3" s="10">
        <f>SUBTOTAL(9,Q5:Q9786)</f>
        <v>0</v>
      </c>
    </row>
    <row r="4" spans="1:17" s="22" customFormat="1" ht="15.6" x14ac:dyDescent="0.3">
      <c r="A4" s="17" t="s">
        <v>19</v>
      </c>
      <c r="B4" s="17" t="s">
        <v>20</v>
      </c>
      <c r="C4" s="17" t="s">
        <v>21</v>
      </c>
      <c r="D4" s="17" t="s">
        <v>22</v>
      </c>
      <c r="E4" s="17" t="s">
        <v>23</v>
      </c>
      <c r="F4" s="17" t="s">
        <v>24</v>
      </c>
      <c r="G4" s="17" t="s">
        <v>25</v>
      </c>
      <c r="H4" s="18" t="s">
        <v>26</v>
      </c>
      <c r="I4" s="19" t="s">
        <v>27</v>
      </c>
      <c r="J4" s="20" t="s">
        <v>28</v>
      </c>
      <c r="K4" s="21" t="s">
        <v>29</v>
      </c>
      <c r="L4" s="21" t="s">
        <v>30</v>
      </c>
      <c r="M4" s="20" t="s">
        <v>31</v>
      </c>
      <c r="N4" s="21" t="s">
        <v>32</v>
      </c>
      <c r="O4" s="21" t="s">
        <v>33</v>
      </c>
      <c r="P4" s="21" t="s">
        <v>34</v>
      </c>
      <c r="Q4" s="21" t="s">
        <v>35</v>
      </c>
    </row>
    <row r="5" spans="1:17" ht="16.2" x14ac:dyDescent="0.3">
      <c r="A5" s="23"/>
      <c r="B5" s="24"/>
      <c r="C5" s="25"/>
      <c r="D5" s="26"/>
      <c r="E5" s="27"/>
      <c r="F5" s="26"/>
      <c r="G5" s="26"/>
      <c r="H5" s="28">
        <f t="shared" ref="H5:H25" si="0">MROUND((19*(100-G5)/100-0.02441*G5)/3.6*E5/1000,0.01)</f>
        <v>0</v>
      </c>
      <c r="I5" s="26"/>
      <c r="J5" s="29">
        <f>F5*I5</f>
        <v>0</v>
      </c>
      <c r="K5" s="30">
        <f t="shared" ref="K5:K25" si="1">$K$3</f>
        <v>2.78</v>
      </c>
      <c r="L5" s="31">
        <f>MROUND(F5/K5,0.01)</f>
        <v>0</v>
      </c>
      <c r="M5" s="32" t="e">
        <f t="shared" ref="M5:M25" si="2">J5/L5</f>
        <v>#DIV/0!</v>
      </c>
      <c r="N5" s="32" t="e">
        <f t="shared" ref="N5:N25" si="3">E5/L5</f>
        <v>#DIV/0!</v>
      </c>
      <c r="O5" s="32" t="e">
        <f>H5/L5</f>
        <v>#DIV/0!</v>
      </c>
      <c r="P5" s="32" t="e">
        <f t="shared" ref="P5:P25" si="4">H5/E5*1000</f>
        <v>#DIV/0!</v>
      </c>
      <c r="Q5" s="31">
        <f t="shared" ref="Q5:Q25" si="5">E5*G5/100</f>
        <v>0</v>
      </c>
    </row>
    <row r="6" spans="1:17" ht="16.2" x14ac:dyDescent="0.3">
      <c r="A6" s="23"/>
      <c r="B6" s="24"/>
      <c r="C6" s="25"/>
      <c r="D6" s="26"/>
      <c r="E6" s="27"/>
      <c r="F6" s="26"/>
      <c r="G6" s="26"/>
      <c r="H6" s="28">
        <f t="shared" si="0"/>
        <v>0</v>
      </c>
      <c r="I6" s="26"/>
      <c r="J6" s="29">
        <f t="shared" ref="J6:J25" si="6">F6*I6</f>
        <v>0</v>
      </c>
      <c r="K6" s="30">
        <f t="shared" si="1"/>
        <v>2.78</v>
      </c>
      <c r="L6" s="31">
        <f t="shared" ref="L6:L25" si="7">MROUND(F6/K6,0.01)</f>
        <v>0</v>
      </c>
      <c r="M6" s="32" t="e">
        <f t="shared" si="2"/>
        <v>#DIV/0!</v>
      </c>
      <c r="N6" s="32" t="e">
        <f t="shared" si="3"/>
        <v>#DIV/0!</v>
      </c>
      <c r="O6" s="32" t="e">
        <f t="shared" ref="O6:O25" si="8">H6/L6</f>
        <v>#DIV/0!</v>
      </c>
      <c r="P6" s="32" t="e">
        <f t="shared" si="4"/>
        <v>#DIV/0!</v>
      </c>
      <c r="Q6" s="31">
        <f t="shared" si="5"/>
        <v>0</v>
      </c>
    </row>
    <row r="7" spans="1:17" ht="16.2" x14ac:dyDescent="0.3">
      <c r="A7" s="23"/>
      <c r="B7" s="24"/>
      <c r="C7" s="25"/>
      <c r="D7" s="26"/>
      <c r="E7" s="27"/>
      <c r="F7" s="26"/>
      <c r="G7" s="26"/>
      <c r="H7" s="28">
        <f t="shared" si="0"/>
        <v>0</v>
      </c>
      <c r="I7" s="26"/>
      <c r="J7" s="29">
        <f t="shared" si="6"/>
        <v>0</v>
      </c>
      <c r="K7" s="30">
        <f t="shared" si="1"/>
        <v>2.78</v>
      </c>
      <c r="L7" s="31">
        <f t="shared" si="7"/>
        <v>0</v>
      </c>
      <c r="M7" s="32" t="e">
        <f t="shared" si="2"/>
        <v>#DIV/0!</v>
      </c>
      <c r="N7" s="32" t="e">
        <f t="shared" si="3"/>
        <v>#DIV/0!</v>
      </c>
      <c r="O7" s="32" t="e">
        <f t="shared" si="8"/>
        <v>#DIV/0!</v>
      </c>
      <c r="P7" s="32" t="e">
        <f t="shared" si="4"/>
        <v>#DIV/0!</v>
      </c>
      <c r="Q7" s="31">
        <f t="shared" si="5"/>
        <v>0</v>
      </c>
    </row>
    <row r="8" spans="1:17" ht="16.2" x14ac:dyDescent="0.3">
      <c r="A8" s="23"/>
      <c r="B8" s="24"/>
      <c r="C8" s="25"/>
      <c r="D8" s="26"/>
      <c r="E8" s="27"/>
      <c r="F8" s="26"/>
      <c r="G8" s="26"/>
      <c r="H8" s="28">
        <f t="shared" si="0"/>
        <v>0</v>
      </c>
      <c r="I8" s="26"/>
      <c r="J8" s="29">
        <f t="shared" si="6"/>
        <v>0</v>
      </c>
      <c r="K8" s="30">
        <f t="shared" si="1"/>
        <v>2.78</v>
      </c>
      <c r="L8" s="31">
        <f t="shared" si="7"/>
        <v>0</v>
      </c>
      <c r="M8" s="32" t="e">
        <f t="shared" si="2"/>
        <v>#DIV/0!</v>
      </c>
      <c r="N8" s="32" t="e">
        <f t="shared" si="3"/>
        <v>#DIV/0!</v>
      </c>
      <c r="O8" s="32" t="e">
        <f t="shared" si="8"/>
        <v>#DIV/0!</v>
      </c>
      <c r="P8" s="32" t="e">
        <f t="shared" si="4"/>
        <v>#DIV/0!</v>
      </c>
      <c r="Q8" s="31">
        <f t="shared" si="5"/>
        <v>0</v>
      </c>
    </row>
    <row r="9" spans="1:17" ht="16.2" x14ac:dyDescent="0.3">
      <c r="A9" s="23"/>
      <c r="B9" s="24"/>
      <c r="C9" s="25"/>
      <c r="D9" s="26"/>
      <c r="E9" s="27"/>
      <c r="F9" s="26"/>
      <c r="G9" s="26"/>
      <c r="H9" s="28">
        <f t="shared" si="0"/>
        <v>0</v>
      </c>
      <c r="I9" s="26"/>
      <c r="J9" s="29">
        <f t="shared" si="6"/>
        <v>0</v>
      </c>
      <c r="K9" s="30">
        <f t="shared" si="1"/>
        <v>2.78</v>
      </c>
      <c r="L9" s="31">
        <f t="shared" si="7"/>
        <v>0</v>
      </c>
      <c r="M9" s="32" t="e">
        <f t="shared" si="2"/>
        <v>#DIV/0!</v>
      </c>
      <c r="N9" s="32" t="e">
        <f t="shared" si="3"/>
        <v>#DIV/0!</v>
      </c>
      <c r="O9" s="32" t="e">
        <f t="shared" si="8"/>
        <v>#DIV/0!</v>
      </c>
      <c r="P9" s="32" t="e">
        <f t="shared" si="4"/>
        <v>#DIV/0!</v>
      </c>
      <c r="Q9" s="31">
        <f t="shared" si="5"/>
        <v>0</v>
      </c>
    </row>
    <row r="10" spans="1:17" ht="16.2" x14ac:dyDescent="0.3">
      <c r="A10" s="23"/>
      <c r="B10" s="24"/>
      <c r="C10" s="25"/>
      <c r="D10" s="26"/>
      <c r="E10" s="27"/>
      <c r="F10" s="26"/>
      <c r="G10" s="26"/>
      <c r="H10" s="28">
        <f t="shared" si="0"/>
        <v>0</v>
      </c>
      <c r="I10" s="26"/>
      <c r="J10" s="29">
        <f t="shared" si="6"/>
        <v>0</v>
      </c>
      <c r="K10" s="30">
        <f t="shared" si="1"/>
        <v>2.78</v>
      </c>
      <c r="L10" s="31">
        <f t="shared" si="7"/>
        <v>0</v>
      </c>
      <c r="M10" s="32" t="e">
        <f t="shared" si="2"/>
        <v>#DIV/0!</v>
      </c>
      <c r="N10" s="32" t="e">
        <f t="shared" si="3"/>
        <v>#DIV/0!</v>
      </c>
      <c r="O10" s="32" t="e">
        <f t="shared" si="8"/>
        <v>#DIV/0!</v>
      </c>
      <c r="P10" s="32" t="e">
        <f t="shared" si="4"/>
        <v>#DIV/0!</v>
      </c>
      <c r="Q10" s="31">
        <f t="shared" si="5"/>
        <v>0</v>
      </c>
    </row>
    <row r="11" spans="1:17" ht="16.2" x14ac:dyDescent="0.3">
      <c r="A11" s="23"/>
      <c r="B11" s="24"/>
      <c r="C11" s="25"/>
      <c r="D11" s="26"/>
      <c r="E11" s="27"/>
      <c r="F11" s="26"/>
      <c r="G11" s="26"/>
      <c r="H11" s="28">
        <f t="shared" si="0"/>
        <v>0</v>
      </c>
      <c r="I11" s="26"/>
      <c r="J11" s="29">
        <f t="shared" si="6"/>
        <v>0</v>
      </c>
      <c r="K11" s="30">
        <f t="shared" si="1"/>
        <v>2.78</v>
      </c>
      <c r="L11" s="31">
        <f t="shared" si="7"/>
        <v>0</v>
      </c>
      <c r="M11" s="32" t="e">
        <f t="shared" si="2"/>
        <v>#DIV/0!</v>
      </c>
      <c r="N11" s="32" t="e">
        <f t="shared" si="3"/>
        <v>#DIV/0!</v>
      </c>
      <c r="O11" s="32" t="e">
        <f t="shared" si="8"/>
        <v>#DIV/0!</v>
      </c>
      <c r="P11" s="32" t="e">
        <f t="shared" si="4"/>
        <v>#DIV/0!</v>
      </c>
      <c r="Q11" s="31">
        <f t="shared" si="5"/>
        <v>0</v>
      </c>
    </row>
    <row r="12" spans="1:17" ht="16.2" x14ac:dyDescent="0.3">
      <c r="A12" s="23"/>
      <c r="B12" s="24"/>
      <c r="C12" s="25"/>
      <c r="D12" s="26"/>
      <c r="E12" s="27"/>
      <c r="F12" s="26"/>
      <c r="G12" s="26"/>
      <c r="H12" s="28">
        <f t="shared" si="0"/>
        <v>0</v>
      </c>
      <c r="I12" s="26"/>
      <c r="J12" s="29">
        <f t="shared" si="6"/>
        <v>0</v>
      </c>
      <c r="K12" s="30">
        <f t="shared" si="1"/>
        <v>2.78</v>
      </c>
      <c r="L12" s="31">
        <f t="shared" si="7"/>
        <v>0</v>
      </c>
      <c r="M12" s="32" t="e">
        <f t="shared" si="2"/>
        <v>#DIV/0!</v>
      </c>
      <c r="N12" s="32" t="e">
        <f t="shared" si="3"/>
        <v>#DIV/0!</v>
      </c>
      <c r="O12" s="32" t="e">
        <f t="shared" si="8"/>
        <v>#DIV/0!</v>
      </c>
      <c r="P12" s="32" t="e">
        <f t="shared" si="4"/>
        <v>#DIV/0!</v>
      </c>
      <c r="Q12" s="31">
        <f t="shared" si="5"/>
        <v>0</v>
      </c>
    </row>
    <row r="13" spans="1:17" ht="16.2" x14ac:dyDescent="0.3">
      <c r="A13" s="23"/>
      <c r="B13" s="24"/>
      <c r="C13" s="25"/>
      <c r="D13" s="26"/>
      <c r="E13" s="33"/>
      <c r="F13" s="26"/>
      <c r="G13" s="26"/>
      <c r="H13" s="28">
        <f t="shared" si="0"/>
        <v>0</v>
      </c>
      <c r="I13" s="26"/>
      <c r="J13" s="29">
        <f t="shared" si="6"/>
        <v>0</v>
      </c>
      <c r="K13" s="30">
        <f t="shared" si="1"/>
        <v>2.78</v>
      </c>
      <c r="L13" s="31">
        <f t="shared" si="7"/>
        <v>0</v>
      </c>
      <c r="M13" s="32" t="e">
        <f t="shared" si="2"/>
        <v>#DIV/0!</v>
      </c>
      <c r="N13" s="32" t="e">
        <f t="shared" si="3"/>
        <v>#DIV/0!</v>
      </c>
      <c r="O13" s="32" t="e">
        <f t="shared" si="8"/>
        <v>#DIV/0!</v>
      </c>
      <c r="P13" s="32" t="e">
        <f t="shared" si="4"/>
        <v>#DIV/0!</v>
      </c>
      <c r="Q13" s="31">
        <f t="shared" si="5"/>
        <v>0</v>
      </c>
    </row>
    <row r="14" spans="1:17" ht="16.2" x14ac:dyDescent="0.3">
      <c r="A14" s="23"/>
      <c r="B14" s="24"/>
      <c r="C14" s="25"/>
      <c r="D14" s="26"/>
      <c r="E14" s="27"/>
      <c r="F14" s="26"/>
      <c r="G14" s="26"/>
      <c r="H14" s="28">
        <f t="shared" si="0"/>
        <v>0</v>
      </c>
      <c r="I14" s="26"/>
      <c r="J14" s="29">
        <f t="shared" si="6"/>
        <v>0</v>
      </c>
      <c r="K14" s="30">
        <f t="shared" si="1"/>
        <v>2.78</v>
      </c>
      <c r="L14" s="31">
        <f t="shared" si="7"/>
        <v>0</v>
      </c>
      <c r="M14" s="32" t="e">
        <f t="shared" si="2"/>
        <v>#DIV/0!</v>
      </c>
      <c r="N14" s="32" t="e">
        <f t="shared" si="3"/>
        <v>#DIV/0!</v>
      </c>
      <c r="O14" s="32" t="e">
        <f t="shared" si="8"/>
        <v>#DIV/0!</v>
      </c>
      <c r="P14" s="32" t="e">
        <f t="shared" si="4"/>
        <v>#DIV/0!</v>
      </c>
      <c r="Q14" s="31">
        <f t="shared" si="5"/>
        <v>0</v>
      </c>
    </row>
    <row r="15" spans="1:17" ht="16.2" x14ac:dyDescent="0.3">
      <c r="A15" s="23"/>
      <c r="B15" s="24"/>
      <c r="C15" s="25"/>
      <c r="D15" s="27"/>
      <c r="E15" s="27"/>
      <c r="F15" s="26"/>
      <c r="G15" s="26"/>
      <c r="H15" s="28">
        <f t="shared" si="0"/>
        <v>0</v>
      </c>
      <c r="I15" s="26"/>
      <c r="J15" s="29">
        <f t="shared" si="6"/>
        <v>0</v>
      </c>
      <c r="K15" s="30">
        <f t="shared" si="1"/>
        <v>2.78</v>
      </c>
      <c r="L15" s="31">
        <f t="shared" si="7"/>
        <v>0</v>
      </c>
      <c r="M15" s="32" t="e">
        <f t="shared" si="2"/>
        <v>#DIV/0!</v>
      </c>
      <c r="N15" s="32" t="e">
        <f t="shared" si="3"/>
        <v>#DIV/0!</v>
      </c>
      <c r="O15" s="32" t="e">
        <f t="shared" si="8"/>
        <v>#DIV/0!</v>
      </c>
      <c r="P15" s="32" t="e">
        <f t="shared" si="4"/>
        <v>#DIV/0!</v>
      </c>
      <c r="Q15" s="31">
        <f t="shared" si="5"/>
        <v>0</v>
      </c>
    </row>
    <row r="16" spans="1:17" ht="16.2" x14ac:dyDescent="0.3">
      <c r="A16" s="23"/>
      <c r="B16" s="24"/>
      <c r="C16" s="25"/>
      <c r="D16" s="26"/>
      <c r="E16" s="27"/>
      <c r="F16" s="26"/>
      <c r="G16" s="26"/>
      <c r="H16" s="28">
        <f t="shared" si="0"/>
        <v>0</v>
      </c>
      <c r="I16" s="26"/>
      <c r="J16" s="29">
        <f t="shared" si="6"/>
        <v>0</v>
      </c>
      <c r="K16" s="30">
        <f t="shared" si="1"/>
        <v>2.78</v>
      </c>
      <c r="L16" s="31">
        <f t="shared" si="7"/>
        <v>0</v>
      </c>
      <c r="M16" s="32" t="e">
        <f t="shared" si="2"/>
        <v>#DIV/0!</v>
      </c>
      <c r="N16" s="32" t="e">
        <f t="shared" si="3"/>
        <v>#DIV/0!</v>
      </c>
      <c r="O16" s="32" t="e">
        <f t="shared" si="8"/>
        <v>#DIV/0!</v>
      </c>
      <c r="P16" s="32" t="e">
        <f t="shared" si="4"/>
        <v>#DIV/0!</v>
      </c>
      <c r="Q16" s="31">
        <f t="shared" si="5"/>
        <v>0</v>
      </c>
    </row>
    <row r="17" spans="1:17" ht="16.2" x14ac:dyDescent="0.3">
      <c r="A17" s="23"/>
      <c r="B17" s="24"/>
      <c r="C17" s="25"/>
      <c r="D17" s="26"/>
      <c r="E17" s="27"/>
      <c r="F17" s="26"/>
      <c r="G17" s="26"/>
      <c r="H17" s="28">
        <f t="shared" si="0"/>
        <v>0</v>
      </c>
      <c r="I17" s="26"/>
      <c r="J17" s="29">
        <f t="shared" si="6"/>
        <v>0</v>
      </c>
      <c r="K17" s="30">
        <f t="shared" si="1"/>
        <v>2.78</v>
      </c>
      <c r="L17" s="31">
        <f t="shared" si="7"/>
        <v>0</v>
      </c>
      <c r="M17" s="32" t="e">
        <f t="shared" si="2"/>
        <v>#DIV/0!</v>
      </c>
      <c r="N17" s="32" t="e">
        <f t="shared" si="3"/>
        <v>#DIV/0!</v>
      </c>
      <c r="O17" s="32" t="e">
        <f t="shared" si="8"/>
        <v>#DIV/0!</v>
      </c>
      <c r="P17" s="32" t="e">
        <f t="shared" si="4"/>
        <v>#DIV/0!</v>
      </c>
      <c r="Q17" s="31">
        <f t="shared" si="5"/>
        <v>0</v>
      </c>
    </row>
    <row r="18" spans="1:17" ht="16.2" x14ac:dyDescent="0.3">
      <c r="A18" s="23"/>
      <c r="B18" s="24"/>
      <c r="C18" s="25"/>
      <c r="D18" s="26"/>
      <c r="E18" s="27"/>
      <c r="F18" s="26"/>
      <c r="G18" s="26"/>
      <c r="H18" s="28">
        <f t="shared" si="0"/>
        <v>0</v>
      </c>
      <c r="I18" s="26"/>
      <c r="J18" s="29">
        <f t="shared" si="6"/>
        <v>0</v>
      </c>
      <c r="K18" s="30">
        <f t="shared" si="1"/>
        <v>2.78</v>
      </c>
      <c r="L18" s="31">
        <f t="shared" si="7"/>
        <v>0</v>
      </c>
      <c r="M18" s="32" t="e">
        <f t="shared" si="2"/>
        <v>#DIV/0!</v>
      </c>
      <c r="N18" s="32" t="e">
        <f t="shared" si="3"/>
        <v>#DIV/0!</v>
      </c>
      <c r="O18" s="32" t="e">
        <f t="shared" si="8"/>
        <v>#DIV/0!</v>
      </c>
      <c r="P18" s="32" t="e">
        <f t="shared" si="4"/>
        <v>#DIV/0!</v>
      </c>
      <c r="Q18" s="31">
        <f t="shared" si="5"/>
        <v>0</v>
      </c>
    </row>
    <row r="19" spans="1:17" ht="16.2" x14ac:dyDescent="0.3">
      <c r="A19" s="23"/>
      <c r="B19" s="24"/>
      <c r="C19" s="25"/>
      <c r="D19" s="26"/>
      <c r="E19" s="27"/>
      <c r="F19" s="26"/>
      <c r="G19" s="26"/>
      <c r="H19" s="28">
        <f t="shared" si="0"/>
        <v>0</v>
      </c>
      <c r="I19" s="26"/>
      <c r="J19" s="29">
        <f t="shared" si="6"/>
        <v>0</v>
      </c>
      <c r="K19" s="30">
        <f t="shared" si="1"/>
        <v>2.78</v>
      </c>
      <c r="L19" s="31">
        <f t="shared" si="7"/>
        <v>0</v>
      </c>
      <c r="M19" s="32" t="e">
        <f t="shared" si="2"/>
        <v>#DIV/0!</v>
      </c>
      <c r="N19" s="32" t="e">
        <f t="shared" si="3"/>
        <v>#DIV/0!</v>
      </c>
      <c r="O19" s="32" t="e">
        <f t="shared" si="8"/>
        <v>#DIV/0!</v>
      </c>
      <c r="P19" s="32" t="e">
        <f t="shared" si="4"/>
        <v>#DIV/0!</v>
      </c>
      <c r="Q19" s="31">
        <f t="shared" si="5"/>
        <v>0</v>
      </c>
    </row>
    <row r="20" spans="1:17" ht="16.2" x14ac:dyDescent="0.3">
      <c r="A20" s="23"/>
      <c r="B20" s="24"/>
      <c r="C20" s="25"/>
      <c r="D20" s="26"/>
      <c r="E20" s="27"/>
      <c r="F20" s="26"/>
      <c r="G20" s="26"/>
      <c r="H20" s="28">
        <f t="shared" si="0"/>
        <v>0</v>
      </c>
      <c r="I20" s="26"/>
      <c r="J20" s="29">
        <f t="shared" si="6"/>
        <v>0</v>
      </c>
      <c r="K20" s="30">
        <f t="shared" si="1"/>
        <v>2.78</v>
      </c>
      <c r="L20" s="31">
        <f t="shared" si="7"/>
        <v>0</v>
      </c>
      <c r="M20" s="32" t="e">
        <f t="shared" si="2"/>
        <v>#DIV/0!</v>
      </c>
      <c r="N20" s="32" t="e">
        <f t="shared" si="3"/>
        <v>#DIV/0!</v>
      </c>
      <c r="O20" s="32" t="e">
        <f t="shared" si="8"/>
        <v>#DIV/0!</v>
      </c>
      <c r="P20" s="32" t="e">
        <f t="shared" si="4"/>
        <v>#DIV/0!</v>
      </c>
      <c r="Q20" s="31">
        <f t="shared" si="5"/>
        <v>0</v>
      </c>
    </row>
    <row r="21" spans="1:17" ht="16.2" x14ac:dyDescent="0.3">
      <c r="A21" s="23"/>
      <c r="B21" s="24"/>
      <c r="C21" s="25"/>
      <c r="D21" s="26"/>
      <c r="E21" s="27"/>
      <c r="F21" s="26"/>
      <c r="G21" s="26"/>
      <c r="H21" s="28">
        <f t="shared" si="0"/>
        <v>0</v>
      </c>
      <c r="I21" s="26"/>
      <c r="J21" s="29">
        <f t="shared" si="6"/>
        <v>0</v>
      </c>
      <c r="K21" s="30">
        <f t="shared" si="1"/>
        <v>2.78</v>
      </c>
      <c r="L21" s="31">
        <f t="shared" si="7"/>
        <v>0</v>
      </c>
      <c r="M21" s="32" t="e">
        <f t="shared" si="2"/>
        <v>#DIV/0!</v>
      </c>
      <c r="N21" s="32" t="e">
        <f t="shared" si="3"/>
        <v>#DIV/0!</v>
      </c>
      <c r="O21" s="32" t="e">
        <f t="shared" si="8"/>
        <v>#DIV/0!</v>
      </c>
      <c r="P21" s="32" t="e">
        <f t="shared" si="4"/>
        <v>#DIV/0!</v>
      </c>
      <c r="Q21" s="31">
        <f t="shared" si="5"/>
        <v>0</v>
      </c>
    </row>
    <row r="22" spans="1:17" ht="16.2" x14ac:dyDescent="0.3">
      <c r="A22" s="23"/>
      <c r="B22" s="24"/>
      <c r="C22" s="25"/>
      <c r="D22" s="26"/>
      <c r="E22" s="27"/>
      <c r="F22" s="26"/>
      <c r="G22" s="26"/>
      <c r="H22" s="28">
        <f t="shared" si="0"/>
        <v>0</v>
      </c>
      <c r="I22" s="26"/>
      <c r="J22" s="29">
        <f t="shared" si="6"/>
        <v>0</v>
      </c>
      <c r="K22" s="30">
        <f t="shared" si="1"/>
        <v>2.78</v>
      </c>
      <c r="L22" s="31">
        <f t="shared" si="7"/>
        <v>0</v>
      </c>
      <c r="M22" s="32" t="e">
        <f t="shared" si="2"/>
        <v>#DIV/0!</v>
      </c>
      <c r="N22" s="32" t="e">
        <f t="shared" si="3"/>
        <v>#DIV/0!</v>
      </c>
      <c r="O22" s="32" t="e">
        <f t="shared" si="8"/>
        <v>#DIV/0!</v>
      </c>
      <c r="P22" s="32" t="e">
        <f t="shared" si="4"/>
        <v>#DIV/0!</v>
      </c>
      <c r="Q22" s="31">
        <f t="shared" si="5"/>
        <v>0</v>
      </c>
    </row>
    <row r="23" spans="1:17" ht="16.2" x14ac:dyDescent="0.3">
      <c r="A23" s="23"/>
      <c r="B23" s="24"/>
      <c r="C23" s="25"/>
      <c r="D23" s="26"/>
      <c r="E23" s="27"/>
      <c r="F23" s="26"/>
      <c r="G23" s="26"/>
      <c r="H23" s="28">
        <f t="shared" si="0"/>
        <v>0</v>
      </c>
      <c r="I23" s="26"/>
      <c r="J23" s="29">
        <f t="shared" si="6"/>
        <v>0</v>
      </c>
      <c r="K23" s="30">
        <f t="shared" si="1"/>
        <v>2.78</v>
      </c>
      <c r="L23" s="31">
        <f t="shared" si="7"/>
        <v>0</v>
      </c>
      <c r="M23" s="32" t="e">
        <f t="shared" si="2"/>
        <v>#DIV/0!</v>
      </c>
      <c r="N23" s="32" t="e">
        <f t="shared" si="3"/>
        <v>#DIV/0!</v>
      </c>
      <c r="O23" s="32" t="e">
        <f t="shared" si="8"/>
        <v>#DIV/0!</v>
      </c>
      <c r="P23" s="32" t="e">
        <f t="shared" si="4"/>
        <v>#DIV/0!</v>
      </c>
      <c r="Q23" s="31">
        <f t="shared" si="5"/>
        <v>0</v>
      </c>
    </row>
    <row r="24" spans="1:17" ht="16.2" x14ac:dyDescent="0.3">
      <c r="A24" s="23"/>
      <c r="B24" s="24"/>
      <c r="C24" s="25"/>
      <c r="D24" s="26"/>
      <c r="E24" s="27"/>
      <c r="F24" s="26"/>
      <c r="G24" s="26"/>
      <c r="H24" s="28">
        <f t="shared" si="0"/>
        <v>0</v>
      </c>
      <c r="I24" s="26"/>
      <c r="J24" s="29">
        <f t="shared" si="6"/>
        <v>0</v>
      </c>
      <c r="K24" s="30">
        <f t="shared" si="1"/>
        <v>2.78</v>
      </c>
      <c r="L24" s="31">
        <f t="shared" si="7"/>
        <v>0</v>
      </c>
      <c r="M24" s="32" t="e">
        <f t="shared" si="2"/>
        <v>#DIV/0!</v>
      </c>
      <c r="N24" s="32" t="e">
        <f t="shared" si="3"/>
        <v>#DIV/0!</v>
      </c>
      <c r="O24" s="32" t="e">
        <f t="shared" si="8"/>
        <v>#DIV/0!</v>
      </c>
      <c r="P24" s="32" t="e">
        <f t="shared" si="4"/>
        <v>#DIV/0!</v>
      </c>
      <c r="Q24" s="31">
        <f t="shared" si="5"/>
        <v>0</v>
      </c>
    </row>
    <row r="25" spans="1:17" ht="16.2" x14ac:dyDescent="0.3">
      <c r="A25" s="23"/>
      <c r="B25" s="24"/>
      <c r="C25" s="25"/>
      <c r="D25" s="26"/>
      <c r="E25" s="27"/>
      <c r="F25" s="26"/>
      <c r="G25" s="26"/>
      <c r="H25" s="28">
        <f t="shared" si="0"/>
        <v>0</v>
      </c>
      <c r="I25" s="26"/>
      <c r="J25" s="29">
        <f t="shared" si="6"/>
        <v>0</v>
      </c>
      <c r="K25" s="30">
        <f t="shared" si="1"/>
        <v>2.78</v>
      </c>
      <c r="L25" s="31">
        <f t="shared" si="7"/>
        <v>0</v>
      </c>
      <c r="M25" s="32" t="e">
        <f t="shared" si="2"/>
        <v>#DIV/0!</v>
      </c>
      <c r="N25" s="32" t="e">
        <f t="shared" si="3"/>
        <v>#DIV/0!</v>
      </c>
      <c r="O25" s="32" t="e">
        <f t="shared" si="8"/>
        <v>#DIV/0!</v>
      </c>
      <c r="P25" s="32" t="e">
        <f t="shared" si="4"/>
        <v>#DIV/0!</v>
      </c>
      <c r="Q25" s="31">
        <f t="shared" si="5"/>
        <v>0</v>
      </c>
    </row>
  </sheetData>
  <mergeCells count="3">
    <mergeCell ref="A1:D1"/>
    <mergeCell ref="H1:O1"/>
    <mergeCell ref="A2:D2"/>
  </mergeCells>
  <dataValidations count="2">
    <dataValidation type="list" allowBlank="1" showInputMessage="1" showErrorMessage="1" sqref="C5:C25" xr:uid="{25E985D4-E44E-4551-B149-D1DAB7C71453}">
      <formula1>"Kännud, Raidmed, Tüved, Ümarpuit, Raidmed+Tüved, Raidmed+Ümarpuit, Tüved+Ümarpuit"</formula1>
    </dataValidation>
    <dataValidation type="list" allowBlank="1" showInputMessage="1" showErrorMessage="1" sqref="I5:I25" xr:uid="{BEB544F6-51D6-43F7-A304-18ABFB5AB66D}">
      <mc:AlternateContent xmlns:x12ac="http://schemas.microsoft.com/office/spreadsheetml/2011/1/ac" xmlns:mc="http://schemas.openxmlformats.org/markup-compatibility/2006">
        <mc:Choice Requires="x12ac">
          <x12ac:list>"12,95"</x12ac:list>
        </mc:Choice>
        <mc:Fallback>
          <formula1>"12,95"</formula1>
        </mc:Fallback>
      </mc:AlternateContent>
    </dataValidation>
  </dataValidations>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3</vt:i4>
      </vt:variant>
      <vt:variant>
        <vt:lpstr>Nimega vahemikud</vt:lpstr>
      </vt:variant>
      <vt:variant>
        <vt:i4>1</vt:i4>
      </vt:variant>
    </vt:vector>
  </HeadingPairs>
  <TitlesOfParts>
    <vt:vector size="4" baseType="lpstr">
      <vt:lpstr>pakkumuse vorm</vt:lpstr>
      <vt:lpstr>Asukoht</vt:lpstr>
      <vt:lpstr>Hakkpuidu mõõteraport</vt:lpstr>
      <vt:lpstr>'pakkumuse vorm'!Prinditiitlid</vt:lpstr>
    </vt:vector>
  </TitlesOfParts>
  <Company>RMK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Merike Bezrodnaja</dc:creator>
  <cp:lastModifiedBy>Mart Enel</cp:lastModifiedBy>
  <cp:lastPrinted>2017-01-16T10:38:21Z</cp:lastPrinted>
  <dcterms:created xsi:type="dcterms:W3CDTF">2008-04-07T13:08:46Z</dcterms:created>
  <dcterms:modified xsi:type="dcterms:W3CDTF">2025-11-14T08:25:05Z</dcterms:modified>
</cp:coreProperties>
</file>